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110" tabRatio="601" activeTab="0"/>
  </bookViews>
  <sheets>
    <sheet name="Pri2008" sheetId="1" r:id="rId1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Titles" localSheetId="0">'Pri2008'!$2:$6</definedName>
  </definedNames>
  <calcPr fullCalcOnLoad="1"/>
</workbook>
</file>

<file path=xl/sharedStrings.xml><?xml version="1.0" encoding="utf-8"?>
<sst xmlns="http://schemas.openxmlformats.org/spreadsheetml/2006/main" count="133" uniqueCount="101">
  <si>
    <t>State of Idaho</t>
  </si>
  <si>
    <t>Voting Statistics</t>
  </si>
  <si>
    <t>Rep.</t>
  </si>
  <si>
    <t>Dem.</t>
  </si>
  <si>
    <t>Counties</t>
  </si>
  <si>
    <t>Number Election
Day Registrants</t>
  </si>
  <si>
    <t>Total Number
Registered Voters</t>
  </si>
  <si>
    <t>Number
Ballots Cast</t>
  </si>
  <si>
    <t>% of Registered
Voters That Voted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</si>
  <si>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</si>
  <si>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</si>
  <si>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</si>
  <si>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</si>
  <si>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</si>
  <si>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</si>
  <si>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</si>
  <si>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</si>
  <si>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</si>
  <si>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</si>
  <si>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</si>
  <si>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</si>
  <si>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</si>
  <si>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</si>
  <si>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</si>
  <si>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</si>
  <si>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</si>
  <si>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</si>
  <si>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</si>
  <si>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</si>
  <si>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</si>
  <si>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</si>
  <si>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</si>
  <si>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</si>
  <si>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</si>
  <si>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</si>
  <si>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</si>
  <si>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</si>
  <si>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</si>
  <si>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</si>
  <si>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</si>
  <si>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</si>
  <si>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</si>
  <si>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</si>
  <si>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</si>
  <si>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</si>
  <si>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</si>
  <si>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</si>
  <si>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</si>
  <si>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</si>
  <si>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</si>
  <si>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</si>
  <si>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</si>
  <si>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</si>
  <si>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</si>
  <si>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</si>
  <si>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</si>
  <si>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Issued by Ben Ysursa, Secretary of State</t>
  </si>
  <si>
    <t>UNITED STATES</t>
  </si>
  <si>
    <t>PRESIDENT</t>
  </si>
  <si>
    <t>1st DISTRICT</t>
  </si>
  <si>
    <t>2nd DISTRICT</t>
  </si>
  <si>
    <t>COURT JUSTICE</t>
  </si>
  <si>
    <t>APPEALS</t>
  </si>
  <si>
    <t>SENATOR</t>
  </si>
  <si>
    <t>Mike Simpson</t>
  </si>
  <si>
    <t>JUDGE COURT</t>
  </si>
  <si>
    <t>To Succeed:</t>
  </si>
  <si>
    <t>STATES</t>
  </si>
  <si>
    <t>UNITED</t>
  </si>
  <si>
    <t>None of the 
Names Shown</t>
  </si>
  <si>
    <t>REPRESENTATIVE</t>
  </si>
  <si>
    <t>SUPREME</t>
  </si>
  <si>
    <t>Hillary Clinton</t>
  </si>
  <si>
    <t>Keith Russell Judd</t>
  </si>
  <si>
    <t>Barack Obama</t>
  </si>
  <si>
    <t>John McCain</t>
  </si>
  <si>
    <t>David J. Archuleta</t>
  </si>
  <si>
    <t>Ron Paul</t>
  </si>
  <si>
    <t>Fred M. Adams</t>
  </si>
  <si>
    <t>Brian E. Hefner</t>
  </si>
  <si>
    <t>Bill Hunter</t>
  </si>
  <si>
    <t>Richard Phenneger</t>
  </si>
  <si>
    <t>Jim Risch</t>
  </si>
  <si>
    <t>Hal James Styles Jr.</t>
  </si>
  <si>
    <t>Scott A. Syme</t>
  </si>
  <si>
    <t>Neal Thompson</t>
  </si>
  <si>
    <t>Walt Minnick</t>
  </si>
  <si>
    <t>Bill Sali</t>
  </si>
  <si>
    <t>Matthew Salisbury</t>
  </si>
  <si>
    <t>Deborah Holmes</t>
  </si>
  <si>
    <t>David Sneddon</t>
  </si>
  <si>
    <t>Jack Wayne Chappell</t>
  </si>
  <si>
    <t>Gregory Nemitz</t>
  </si>
  <si>
    <t>Joel D. Horton</t>
  </si>
  <si>
    <t>John Bradbury</t>
  </si>
  <si>
    <t>Warren E. Jones</t>
  </si>
  <si>
    <t>Sergio A. Gutierrez</t>
  </si>
  <si>
    <t>Dem. - W/I</t>
  </si>
  <si>
    <t>Kevin Volkmann</t>
  </si>
  <si>
    <t>Total Number of Registered 
Voters at Cutoff</t>
  </si>
  <si>
    <t>Larry LaRocco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</si>
</sst>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textRotation="90"/>
    </xf>
    <xf numFmtId="1" fontId="5" fillId="0" borderId="9" xfId="0" applyNumberFormat="1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left" vertical="center" textRotation="90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0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5" fillId="2" borderId="9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textRotation="90" wrapText="1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 vertical="center" textRotation="90" wrapText="1"/>
    </xf>
    <xf numFmtId="3" fontId="5" fillId="2" borderId="16" xfId="0" applyNumberFormat="1" applyFont="1" applyFill="1" applyBorder="1" applyAlignment="1">
      <alignment horizontal="center" vertical="center" textRotation="90" wrapText="1"/>
    </xf>
    <xf numFmtId="3" fontId="5" fillId="2" borderId="13" xfId="0" applyNumberFormat="1" applyFont="1" applyFill="1" applyBorder="1" applyAlignment="1">
      <alignment horizontal="center" vertical="center" textRotation="90" wrapText="1"/>
    </xf>
    <xf numFmtId="3" fontId="5" fillId="2" borderId="9" xfId="0" applyNumberFormat="1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/>
    </xf>
    <xf numFmtId="3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3" fontId="5" fillId="3" borderId="20" xfId="0" applyNumberFormat="1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10" fontId="5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10" fontId="5" fillId="0" borderId="37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3" fontId="5" fillId="0" borderId="44" xfId="0" applyNumberFormat="1" applyFont="1" applyBorder="1" applyAlignment="1">
      <alignment horizontal="right"/>
    </xf>
    <xf numFmtId="10" fontId="5" fillId="0" borderId="45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0" xfId="0" applyFont="1" applyBorder="1" applyAlignment="1">
      <alignment horizontal="right"/>
    </xf>
    <xf numFmtId="0" fontId="5" fillId="0" borderId="4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3" fontId="5" fillId="0" borderId="18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1" customWidth="1"/>
    <col min="2" max="29" width="8.28125" style="5" customWidth="1"/>
    <col min="30" max="30" width="12.28125" style="5" bestFit="1" customWidth="1"/>
    <col min="31" max="31" width="14.00390625" style="5" bestFit="1" customWidth="1"/>
    <col min="32" max="37" width="8.7109375" style="5" customWidth="1"/>
    <col min="38" max="38" width="5.7109375" style="7" customWidth="1"/>
    <col min="39" max="39" width="6.28125" style="5" customWidth="1"/>
    <col min="40" max="46" width="5.7109375" style="5" customWidth="1"/>
    <col min="47" max="16384" width="6.7109375" style="5" customWidth="1"/>
  </cols>
  <sheetData>
    <row r="1" spans="1:36" ht="12.75">
      <c r="A1" s="4" t="s">
        <v>56</v>
      </c>
      <c r="S1" s="6"/>
      <c r="AJ1" s="6" t="s">
        <v>0</v>
      </c>
    </row>
    <row r="2" spans="1:38" s="2" customFormat="1" ht="12.75">
      <c r="A2" s="8"/>
      <c r="B2" s="9"/>
      <c r="C2" s="10"/>
      <c r="D2" s="10"/>
      <c r="E2" s="10"/>
      <c r="F2" s="10"/>
      <c r="G2" s="10"/>
      <c r="H2" s="11"/>
      <c r="I2" s="104" t="s">
        <v>68</v>
      </c>
      <c r="J2" s="105"/>
      <c r="K2" s="105"/>
      <c r="L2" s="105"/>
      <c r="M2" s="105"/>
      <c r="N2" s="105"/>
      <c r="O2" s="105"/>
      <c r="P2" s="105"/>
      <c r="Q2" s="105"/>
      <c r="R2" s="105"/>
      <c r="S2" s="106"/>
      <c r="T2" s="116" t="s">
        <v>57</v>
      </c>
      <c r="U2" s="117"/>
      <c r="V2" s="118"/>
      <c r="W2" s="104" t="s">
        <v>57</v>
      </c>
      <c r="X2" s="105"/>
      <c r="Y2" s="105"/>
      <c r="Z2" s="105"/>
      <c r="AA2" s="106"/>
      <c r="AB2" s="123" t="s">
        <v>71</v>
      </c>
      <c r="AC2" s="124"/>
      <c r="AD2" s="125"/>
      <c r="AE2" s="49" t="s">
        <v>65</v>
      </c>
      <c r="AF2" s="13"/>
      <c r="AG2" s="12"/>
      <c r="AH2" s="12"/>
      <c r="AI2" s="14"/>
      <c r="AJ2" s="15"/>
      <c r="AK2" s="5"/>
      <c r="AL2" s="3"/>
    </row>
    <row r="3" spans="1:38" s="2" customFormat="1" ht="12.75">
      <c r="A3" s="16"/>
      <c r="B3" s="107" t="s">
        <v>57</v>
      </c>
      <c r="C3" s="108"/>
      <c r="D3" s="108"/>
      <c r="E3" s="108"/>
      <c r="F3" s="108"/>
      <c r="G3" s="108"/>
      <c r="H3" s="109"/>
      <c r="I3" s="107" t="s">
        <v>67</v>
      </c>
      <c r="J3" s="108"/>
      <c r="K3" s="108"/>
      <c r="L3" s="108"/>
      <c r="M3" s="108"/>
      <c r="N3" s="108"/>
      <c r="O3" s="108"/>
      <c r="P3" s="108"/>
      <c r="Q3" s="108"/>
      <c r="R3" s="108"/>
      <c r="S3" s="109"/>
      <c r="T3" s="107" t="s">
        <v>70</v>
      </c>
      <c r="U3" s="108"/>
      <c r="V3" s="109"/>
      <c r="W3" s="107" t="s">
        <v>70</v>
      </c>
      <c r="X3" s="108"/>
      <c r="Y3" s="108"/>
      <c r="Z3" s="108"/>
      <c r="AA3" s="109"/>
      <c r="AB3" s="126" t="s">
        <v>61</v>
      </c>
      <c r="AC3" s="127"/>
      <c r="AD3" s="128"/>
      <c r="AE3" s="50" t="s">
        <v>62</v>
      </c>
      <c r="AF3" s="44"/>
      <c r="AI3" s="45"/>
      <c r="AJ3" s="46"/>
      <c r="AK3" s="5"/>
      <c r="AL3" s="3"/>
    </row>
    <row r="4" spans="1:38" s="2" customFormat="1" ht="12.75">
      <c r="A4" s="16"/>
      <c r="B4" s="110" t="s">
        <v>58</v>
      </c>
      <c r="C4" s="111"/>
      <c r="D4" s="111"/>
      <c r="E4" s="111"/>
      <c r="F4" s="111"/>
      <c r="G4" s="111"/>
      <c r="H4" s="112"/>
      <c r="I4" s="110" t="s">
        <v>63</v>
      </c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0" t="s">
        <v>59</v>
      </c>
      <c r="U4" s="111"/>
      <c r="V4" s="112"/>
      <c r="W4" s="113" t="s">
        <v>60</v>
      </c>
      <c r="X4" s="114"/>
      <c r="Y4" s="114"/>
      <c r="Z4" s="114"/>
      <c r="AA4" s="115"/>
      <c r="AB4" s="121" t="s">
        <v>66</v>
      </c>
      <c r="AC4" s="122"/>
      <c r="AD4" s="51" t="s">
        <v>66</v>
      </c>
      <c r="AE4" s="51" t="s">
        <v>66</v>
      </c>
      <c r="AF4" s="17" t="s">
        <v>1</v>
      </c>
      <c r="AG4" s="68"/>
      <c r="AH4" s="1"/>
      <c r="AI4" s="18"/>
      <c r="AJ4" s="19"/>
      <c r="AK4" s="5"/>
      <c r="AL4" s="3"/>
    </row>
    <row r="5" spans="1:38" s="21" customFormat="1" ht="12.75">
      <c r="A5" s="20"/>
      <c r="B5" s="47" t="s">
        <v>3</v>
      </c>
      <c r="C5" s="47" t="s">
        <v>3</v>
      </c>
      <c r="D5" s="47" t="s">
        <v>3</v>
      </c>
      <c r="E5" s="47" t="s">
        <v>3</v>
      </c>
      <c r="F5" s="47" t="s">
        <v>2</v>
      </c>
      <c r="G5" s="47" t="s">
        <v>2</v>
      </c>
      <c r="H5" s="47" t="s">
        <v>2</v>
      </c>
      <c r="I5" s="47" t="s">
        <v>3</v>
      </c>
      <c r="J5" s="47" t="s">
        <v>3</v>
      </c>
      <c r="K5" s="47" t="s">
        <v>97</v>
      </c>
      <c r="L5" s="47" t="s">
        <v>2</v>
      </c>
      <c r="M5" s="47" t="s">
        <v>2</v>
      </c>
      <c r="N5" s="47" t="s">
        <v>2</v>
      </c>
      <c r="O5" s="47" t="s">
        <v>2</v>
      </c>
      <c r="P5" s="47" t="s">
        <v>2</v>
      </c>
      <c r="Q5" s="47" t="s">
        <v>2</v>
      </c>
      <c r="R5" s="47" t="s">
        <v>2</v>
      </c>
      <c r="S5" s="47" t="s">
        <v>2</v>
      </c>
      <c r="T5" s="47" t="s">
        <v>3</v>
      </c>
      <c r="U5" s="47" t="s">
        <v>2</v>
      </c>
      <c r="V5" s="47" t="s">
        <v>2</v>
      </c>
      <c r="W5" s="47" t="s">
        <v>3</v>
      </c>
      <c r="X5" s="47" t="s">
        <v>3</v>
      </c>
      <c r="Y5" s="47" t="s">
        <v>2</v>
      </c>
      <c r="Z5" s="47" t="s">
        <v>2</v>
      </c>
      <c r="AA5" s="47" t="s">
        <v>2</v>
      </c>
      <c r="AB5" s="119" t="s">
        <v>93</v>
      </c>
      <c r="AC5" s="120"/>
      <c r="AD5" s="52" t="s">
        <v>95</v>
      </c>
      <c r="AE5" s="52" t="s">
        <v>96</v>
      </c>
      <c r="AF5" s="22"/>
      <c r="AG5" s="23"/>
      <c r="AH5" s="23"/>
      <c r="AI5" s="23"/>
      <c r="AJ5" s="24"/>
      <c r="AK5" s="5"/>
      <c r="AL5" s="25"/>
    </row>
    <row r="6" spans="1:38" s="28" customFormat="1" ht="70.5">
      <c r="A6" s="26" t="s">
        <v>4</v>
      </c>
      <c r="B6" s="55" t="s">
        <v>72</v>
      </c>
      <c r="C6" s="56" t="s">
        <v>73</v>
      </c>
      <c r="D6" s="56" t="s">
        <v>74</v>
      </c>
      <c r="E6" s="60" t="s">
        <v>69</v>
      </c>
      <c r="F6" s="57" t="s">
        <v>75</v>
      </c>
      <c r="G6" s="57" t="s">
        <v>77</v>
      </c>
      <c r="H6" s="60" t="s">
        <v>69</v>
      </c>
      <c r="I6" s="60" t="s">
        <v>76</v>
      </c>
      <c r="J6" s="60" t="s">
        <v>100</v>
      </c>
      <c r="K6" s="60" t="s">
        <v>98</v>
      </c>
      <c r="L6" s="60" t="s">
        <v>78</v>
      </c>
      <c r="M6" s="60" t="s">
        <v>79</v>
      </c>
      <c r="N6" s="60" t="s">
        <v>80</v>
      </c>
      <c r="O6" s="60" t="s">
        <v>81</v>
      </c>
      <c r="P6" s="60" t="s">
        <v>82</v>
      </c>
      <c r="Q6" s="60" t="s">
        <v>83</v>
      </c>
      <c r="R6" s="60" t="s">
        <v>84</v>
      </c>
      <c r="S6" s="27" t="s">
        <v>85</v>
      </c>
      <c r="T6" s="48" t="s">
        <v>86</v>
      </c>
      <c r="U6" s="48" t="s">
        <v>87</v>
      </c>
      <c r="V6" s="56" t="s">
        <v>88</v>
      </c>
      <c r="W6" s="48" t="s">
        <v>89</v>
      </c>
      <c r="X6" s="48" t="s">
        <v>90</v>
      </c>
      <c r="Y6" s="48" t="s">
        <v>91</v>
      </c>
      <c r="Z6" s="48" t="s">
        <v>92</v>
      </c>
      <c r="AA6" s="48" t="s">
        <v>64</v>
      </c>
      <c r="AB6" s="53" t="s">
        <v>94</v>
      </c>
      <c r="AC6" s="53" t="s">
        <v>93</v>
      </c>
      <c r="AD6" s="53" t="s">
        <v>95</v>
      </c>
      <c r="AE6" s="54" t="s">
        <v>96</v>
      </c>
      <c r="AF6" s="27" t="s">
        <v>99</v>
      </c>
      <c r="AG6" s="27" t="s">
        <v>5</v>
      </c>
      <c r="AH6" s="27" t="s">
        <v>6</v>
      </c>
      <c r="AI6" s="27" t="s">
        <v>7</v>
      </c>
      <c r="AJ6" s="29" t="s">
        <v>8</v>
      </c>
      <c r="AK6" s="5"/>
      <c r="AL6" s="30"/>
    </row>
    <row r="7" spans="1:37" s="31" customFormat="1" ht="12.75">
      <c r="A7" s="97" t="s">
        <v>9</v>
      </c>
      <c r="B7" s="69">
        <v>3634</v>
      </c>
      <c r="C7" s="70">
        <v>83</v>
      </c>
      <c r="D7" s="71">
        <v>7338</v>
      </c>
      <c r="E7" s="72">
        <v>236</v>
      </c>
      <c r="F7" s="69">
        <v>18003</v>
      </c>
      <c r="G7" s="73">
        <v>6531</v>
      </c>
      <c r="H7" s="72">
        <v>1666</v>
      </c>
      <c r="I7" s="69">
        <v>2294</v>
      </c>
      <c r="J7" s="73">
        <v>8590</v>
      </c>
      <c r="K7" s="72">
        <v>2</v>
      </c>
      <c r="L7" s="69">
        <v>1044</v>
      </c>
      <c r="M7" s="70">
        <v>565</v>
      </c>
      <c r="N7" s="70">
        <v>563</v>
      </c>
      <c r="O7" s="70">
        <v>1655</v>
      </c>
      <c r="P7" s="70">
        <v>17405</v>
      </c>
      <c r="Q7" s="70">
        <v>456</v>
      </c>
      <c r="R7" s="70">
        <v>3708</v>
      </c>
      <c r="S7" s="72">
        <v>713</v>
      </c>
      <c r="T7" s="74">
        <v>4365</v>
      </c>
      <c r="U7" s="69">
        <v>10767</v>
      </c>
      <c r="V7" s="72">
        <v>8082</v>
      </c>
      <c r="W7" s="69">
        <v>3616</v>
      </c>
      <c r="X7" s="72">
        <v>1855</v>
      </c>
      <c r="Y7" s="69">
        <v>517</v>
      </c>
      <c r="Z7" s="70">
        <v>641</v>
      </c>
      <c r="AA7" s="72">
        <v>6437</v>
      </c>
      <c r="AB7" s="69">
        <v>15752</v>
      </c>
      <c r="AC7" s="72">
        <v>18259</v>
      </c>
      <c r="AD7" s="75">
        <v>27431</v>
      </c>
      <c r="AE7" s="75">
        <v>28112</v>
      </c>
      <c r="AF7" s="75">
        <v>184483</v>
      </c>
      <c r="AG7" s="75">
        <v>2562</v>
      </c>
      <c r="AH7" s="74">
        <f aca="true" t="shared" si="0" ref="AH7:AH50">AF7+AG7</f>
        <v>187045</v>
      </c>
      <c r="AI7" s="74">
        <v>39518</v>
      </c>
      <c r="AJ7" s="76">
        <f aca="true" t="shared" si="1" ref="AJ7:AJ51">IF(AI7&lt;&gt;0,AI7/AH7,"")</f>
        <v>0.21127536154401347</v>
      </c>
      <c r="AK7" s="32"/>
    </row>
    <row r="8" spans="1:37" s="31" customFormat="1" ht="12.75">
      <c r="A8" s="98" t="s">
        <v>10</v>
      </c>
      <c r="B8" s="77">
        <v>55</v>
      </c>
      <c r="C8" s="78">
        <v>1</v>
      </c>
      <c r="D8" s="79">
        <v>107</v>
      </c>
      <c r="E8" s="80">
        <v>0</v>
      </c>
      <c r="F8" s="77">
        <v>724</v>
      </c>
      <c r="G8" s="81">
        <v>304</v>
      </c>
      <c r="H8" s="80">
        <v>9</v>
      </c>
      <c r="I8" s="77">
        <v>39</v>
      </c>
      <c r="J8" s="81">
        <v>114</v>
      </c>
      <c r="K8" s="80">
        <v>0</v>
      </c>
      <c r="L8" s="77">
        <v>33</v>
      </c>
      <c r="M8" s="78">
        <v>14</v>
      </c>
      <c r="N8" s="78">
        <v>36</v>
      </c>
      <c r="O8" s="78">
        <v>36</v>
      </c>
      <c r="P8" s="78">
        <v>682</v>
      </c>
      <c r="Q8" s="78">
        <v>6</v>
      </c>
      <c r="R8" s="78">
        <v>103</v>
      </c>
      <c r="S8" s="80">
        <v>87</v>
      </c>
      <c r="T8" s="82">
        <v>127</v>
      </c>
      <c r="U8" s="77">
        <v>601</v>
      </c>
      <c r="V8" s="80">
        <v>421</v>
      </c>
      <c r="W8" s="77"/>
      <c r="X8" s="80"/>
      <c r="Y8" s="77"/>
      <c r="Z8" s="78"/>
      <c r="AA8" s="80"/>
      <c r="AB8" s="77">
        <v>504</v>
      </c>
      <c r="AC8" s="80">
        <v>563</v>
      </c>
      <c r="AD8" s="83">
        <v>842</v>
      </c>
      <c r="AE8" s="83">
        <v>860</v>
      </c>
      <c r="AF8" s="83">
        <v>2535</v>
      </c>
      <c r="AG8" s="83">
        <v>103</v>
      </c>
      <c r="AH8" s="82">
        <f t="shared" si="0"/>
        <v>2638</v>
      </c>
      <c r="AI8" s="82">
        <v>1347</v>
      </c>
      <c r="AJ8" s="84">
        <f t="shared" si="1"/>
        <v>0.5106141015921153</v>
      </c>
      <c r="AK8" s="32"/>
    </row>
    <row r="9" spans="1:37" s="31" customFormat="1" ht="12.75">
      <c r="A9" s="98" t="s">
        <v>11</v>
      </c>
      <c r="B9" s="77">
        <v>1590</v>
      </c>
      <c r="C9" s="78">
        <v>115</v>
      </c>
      <c r="D9" s="79">
        <v>1937</v>
      </c>
      <c r="E9" s="80">
        <v>304</v>
      </c>
      <c r="F9" s="77">
        <v>1935</v>
      </c>
      <c r="G9" s="81">
        <v>672</v>
      </c>
      <c r="H9" s="80">
        <v>98</v>
      </c>
      <c r="I9" s="77">
        <v>1468</v>
      </c>
      <c r="J9" s="81">
        <v>2279</v>
      </c>
      <c r="K9" s="80">
        <v>0</v>
      </c>
      <c r="L9" s="77">
        <v>83</v>
      </c>
      <c r="M9" s="78">
        <v>34</v>
      </c>
      <c r="N9" s="78">
        <v>95</v>
      </c>
      <c r="O9" s="78">
        <v>132</v>
      </c>
      <c r="P9" s="78">
        <v>1865</v>
      </c>
      <c r="Q9" s="78">
        <v>28</v>
      </c>
      <c r="R9" s="78">
        <v>296</v>
      </c>
      <c r="S9" s="80">
        <v>120</v>
      </c>
      <c r="T9" s="82"/>
      <c r="U9" s="77"/>
      <c r="V9" s="80"/>
      <c r="W9" s="77">
        <v>2302</v>
      </c>
      <c r="X9" s="80">
        <v>1064</v>
      </c>
      <c r="Y9" s="77">
        <v>207</v>
      </c>
      <c r="Z9" s="78">
        <v>190</v>
      </c>
      <c r="AA9" s="80">
        <v>2296</v>
      </c>
      <c r="AB9" s="77">
        <v>3042</v>
      </c>
      <c r="AC9" s="80">
        <v>3114</v>
      </c>
      <c r="AD9" s="83">
        <v>5357</v>
      </c>
      <c r="AE9" s="83">
        <v>5336</v>
      </c>
      <c r="AF9" s="83">
        <v>38839</v>
      </c>
      <c r="AG9" s="83">
        <v>395</v>
      </c>
      <c r="AH9" s="82">
        <f t="shared" si="0"/>
        <v>39234</v>
      </c>
      <c r="AI9" s="82">
        <v>7012</v>
      </c>
      <c r="AJ9" s="84">
        <f t="shared" si="1"/>
        <v>0.17872253657541928</v>
      </c>
      <c r="AK9" s="32"/>
    </row>
    <row r="10" spans="1:37" s="31" customFormat="1" ht="12.75">
      <c r="A10" s="98" t="s">
        <v>12</v>
      </c>
      <c r="B10" s="77">
        <v>72</v>
      </c>
      <c r="C10" s="78">
        <v>7</v>
      </c>
      <c r="D10" s="79">
        <v>85</v>
      </c>
      <c r="E10" s="80">
        <v>2</v>
      </c>
      <c r="F10" s="77">
        <v>1121</v>
      </c>
      <c r="G10" s="81">
        <v>171</v>
      </c>
      <c r="H10" s="80">
        <v>23</v>
      </c>
      <c r="I10" s="77">
        <v>60</v>
      </c>
      <c r="J10" s="81">
        <v>95</v>
      </c>
      <c r="K10" s="80">
        <v>0</v>
      </c>
      <c r="L10" s="77">
        <v>68</v>
      </c>
      <c r="M10" s="78">
        <v>31</v>
      </c>
      <c r="N10" s="78">
        <v>90</v>
      </c>
      <c r="O10" s="78">
        <v>42</v>
      </c>
      <c r="P10" s="78">
        <v>878</v>
      </c>
      <c r="Q10" s="78">
        <v>9</v>
      </c>
      <c r="R10" s="78">
        <v>32</v>
      </c>
      <c r="S10" s="80">
        <v>123</v>
      </c>
      <c r="T10" s="82"/>
      <c r="U10" s="77"/>
      <c r="V10" s="80"/>
      <c r="W10" s="77">
        <v>80</v>
      </c>
      <c r="X10" s="80">
        <v>70</v>
      </c>
      <c r="Y10" s="77">
        <v>97</v>
      </c>
      <c r="Z10" s="78">
        <v>70</v>
      </c>
      <c r="AA10" s="80">
        <v>1142</v>
      </c>
      <c r="AB10" s="77">
        <v>734</v>
      </c>
      <c r="AC10" s="80">
        <v>685</v>
      </c>
      <c r="AD10" s="83">
        <v>1260</v>
      </c>
      <c r="AE10" s="83">
        <v>1262</v>
      </c>
      <c r="AF10" s="83">
        <v>3398</v>
      </c>
      <c r="AG10" s="83">
        <v>81</v>
      </c>
      <c r="AH10" s="82">
        <f t="shared" si="0"/>
        <v>3479</v>
      </c>
      <c r="AI10" s="82">
        <v>1663</v>
      </c>
      <c r="AJ10" s="84">
        <f t="shared" si="1"/>
        <v>0.47801092267893075</v>
      </c>
      <c r="AK10" s="32"/>
    </row>
    <row r="11" spans="1:37" s="31" customFormat="1" ht="12.75">
      <c r="A11" s="99" t="s">
        <v>13</v>
      </c>
      <c r="B11" s="85">
        <v>224</v>
      </c>
      <c r="C11" s="86">
        <v>17</v>
      </c>
      <c r="D11" s="87">
        <v>269</v>
      </c>
      <c r="E11" s="88">
        <v>42</v>
      </c>
      <c r="F11" s="85">
        <v>372</v>
      </c>
      <c r="G11" s="89">
        <v>199</v>
      </c>
      <c r="H11" s="88">
        <v>13</v>
      </c>
      <c r="I11" s="85">
        <v>120</v>
      </c>
      <c r="J11" s="89">
        <v>384</v>
      </c>
      <c r="K11" s="88">
        <v>0</v>
      </c>
      <c r="L11" s="85">
        <v>26</v>
      </c>
      <c r="M11" s="86">
        <v>9</v>
      </c>
      <c r="N11" s="86">
        <v>27</v>
      </c>
      <c r="O11" s="86">
        <v>31</v>
      </c>
      <c r="P11" s="86">
        <v>375</v>
      </c>
      <c r="Q11" s="86">
        <v>15</v>
      </c>
      <c r="R11" s="86">
        <v>14</v>
      </c>
      <c r="S11" s="88">
        <v>22</v>
      </c>
      <c r="T11" s="90">
        <v>388</v>
      </c>
      <c r="U11" s="85">
        <v>453</v>
      </c>
      <c r="V11" s="88">
        <v>95</v>
      </c>
      <c r="W11" s="85"/>
      <c r="X11" s="88"/>
      <c r="Y11" s="85"/>
      <c r="Z11" s="86"/>
      <c r="AA11" s="88"/>
      <c r="AB11" s="85">
        <v>552</v>
      </c>
      <c r="AC11" s="88">
        <v>428</v>
      </c>
      <c r="AD11" s="91">
        <v>722</v>
      </c>
      <c r="AE11" s="91">
        <v>750</v>
      </c>
      <c r="AF11" s="91">
        <v>4727</v>
      </c>
      <c r="AG11" s="91">
        <v>28</v>
      </c>
      <c r="AH11" s="90">
        <f t="shared" si="0"/>
        <v>4755</v>
      </c>
      <c r="AI11" s="90">
        <v>1247</v>
      </c>
      <c r="AJ11" s="92">
        <f t="shared" si="1"/>
        <v>0.2622502628811777</v>
      </c>
      <c r="AK11" s="32"/>
    </row>
    <row r="12" spans="1:37" s="31" customFormat="1" ht="12.75">
      <c r="A12" s="97" t="s">
        <v>14</v>
      </c>
      <c r="B12" s="69">
        <v>348</v>
      </c>
      <c r="C12" s="70">
        <v>22</v>
      </c>
      <c r="D12" s="71">
        <v>428</v>
      </c>
      <c r="E12" s="72">
        <v>60</v>
      </c>
      <c r="F12" s="69">
        <v>4086</v>
      </c>
      <c r="G12" s="73">
        <v>864</v>
      </c>
      <c r="H12" s="72">
        <v>595</v>
      </c>
      <c r="I12" s="69">
        <v>391</v>
      </c>
      <c r="J12" s="73">
        <v>422</v>
      </c>
      <c r="K12" s="72">
        <v>0</v>
      </c>
      <c r="L12" s="69">
        <v>316</v>
      </c>
      <c r="M12" s="70">
        <v>116</v>
      </c>
      <c r="N12" s="70">
        <v>214</v>
      </c>
      <c r="O12" s="70">
        <v>227</v>
      </c>
      <c r="P12" s="70">
        <v>3431</v>
      </c>
      <c r="Q12" s="70">
        <v>111</v>
      </c>
      <c r="R12" s="70">
        <v>619</v>
      </c>
      <c r="S12" s="72">
        <v>280</v>
      </c>
      <c r="T12" s="74"/>
      <c r="U12" s="69"/>
      <c r="V12" s="72"/>
      <c r="W12" s="69">
        <v>581</v>
      </c>
      <c r="X12" s="72">
        <v>201</v>
      </c>
      <c r="Y12" s="69">
        <v>492</v>
      </c>
      <c r="Z12" s="70">
        <v>281</v>
      </c>
      <c r="AA12" s="72">
        <v>4620</v>
      </c>
      <c r="AB12" s="69">
        <v>3105</v>
      </c>
      <c r="AC12" s="72">
        <v>2778</v>
      </c>
      <c r="AD12" s="75">
        <v>5336</v>
      </c>
      <c r="AE12" s="75">
        <v>5302</v>
      </c>
      <c r="AF12" s="75">
        <v>19479</v>
      </c>
      <c r="AG12" s="75">
        <v>441</v>
      </c>
      <c r="AH12" s="74">
        <f t="shared" si="0"/>
        <v>19920</v>
      </c>
      <c r="AI12" s="74">
        <v>6702</v>
      </c>
      <c r="AJ12" s="76">
        <f t="shared" si="1"/>
        <v>0.3364457831325301</v>
      </c>
      <c r="AK12" s="32"/>
    </row>
    <row r="13" spans="1:37" s="31" customFormat="1" ht="12.75">
      <c r="A13" s="98" t="s">
        <v>15</v>
      </c>
      <c r="B13" s="77">
        <v>336</v>
      </c>
      <c r="C13" s="78">
        <v>6</v>
      </c>
      <c r="D13" s="79">
        <v>1177</v>
      </c>
      <c r="E13" s="80">
        <v>49</v>
      </c>
      <c r="F13" s="77">
        <v>650</v>
      </c>
      <c r="G13" s="81">
        <v>109</v>
      </c>
      <c r="H13" s="80">
        <v>21</v>
      </c>
      <c r="I13" s="77">
        <v>277</v>
      </c>
      <c r="J13" s="81">
        <v>1010</v>
      </c>
      <c r="K13" s="80">
        <v>0</v>
      </c>
      <c r="L13" s="77">
        <v>18</v>
      </c>
      <c r="M13" s="78">
        <v>18</v>
      </c>
      <c r="N13" s="78">
        <v>19</v>
      </c>
      <c r="O13" s="78">
        <v>17</v>
      </c>
      <c r="P13" s="78">
        <v>500</v>
      </c>
      <c r="Q13" s="78">
        <v>6</v>
      </c>
      <c r="R13" s="78">
        <v>93</v>
      </c>
      <c r="S13" s="80">
        <v>21</v>
      </c>
      <c r="T13" s="82"/>
      <c r="U13" s="77"/>
      <c r="V13" s="80"/>
      <c r="W13" s="77">
        <v>879</v>
      </c>
      <c r="X13" s="80">
        <v>216</v>
      </c>
      <c r="Y13" s="77">
        <v>41</v>
      </c>
      <c r="Z13" s="78">
        <v>30</v>
      </c>
      <c r="AA13" s="80">
        <v>665</v>
      </c>
      <c r="AB13" s="77">
        <v>699</v>
      </c>
      <c r="AC13" s="80">
        <v>1077</v>
      </c>
      <c r="AD13" s="83">
        <v>1548</v>
      </c>
      <c r="AE13" s="83">
        <v>1560</v>
      </c>
      <c r="AF13" s="83">
        <v>11489</v>
      </c>
      <c r="AG13" s="83">
        <v>136</v>
      </c>
      <c r="AH13" s="82">
        <f t="shared" si="0"/>
        <v>11625</v>
      </c>
      <c r="AI13" s="82">
        <v>2475</v>
      </c>
      <c r="AJ13" s="84">
        <f t="shared" si="1"/>
        <v>0.2129032258064516</v>
      </c>
      <c r="AK13" s="32"/>
    </row>
    <row r="14" spans="1:37" s="31" customFormat="1" ht="12.75">
      <c r="A14" s="98" t="s">
        <v>16</v>
      </c>
      <c r="B14" s="77">
        <v>72</v>
      </c>
      <c r="C14" s="78">
        <v>5</v>
      </c>
      <c r="D14" s="79">
        <v>155</v>
      </c>
      <c r="E14" s="80">
        <v>0</v>
      </c>
      <c r="F14" s="77">
        <v>992</v>
      </c>
      <c r="G14" s="81">
        <v>461</v>
      </c>
      <c r="H14" s="80">
        <v>27</v>
      </c>
      <c r="I14" s="77">
        <v>68</v>
      </c>
      <c r="J14" s="81">
        <v>156</v>
      </c>
      <c r="K14" s="80">
        <v>0</v>
      </c>
      <c r="L14" s="77">
        <v>64</v>
      </c>
      <c r="M14" s="78">
        <v>50</v>
      </c>
      <c r="N14" s="78">
        <v>54</v>
      </c>
      <c r="O14" s="78">
        <v>69</v>
      </c>
      <c r="P14" s="78">
        <v>983</v>
      </c>
      <c r="Q14" s="78">
        <v>19</v>
      </c>
      <c r="R14" s="78">
        <v>87</v>
      </c>
      <c r="S14" s="80">
        <v>53</v>
      </c>
      <c r="T14" s="82">
        <v>185</v>
      </c>
      <c r="U14" s="77">
        <v>805</v>
      </c>
      <c r="V14" s="80">
        <v>630</v>
      </c>
      <c r="W14" s="77"/>
      <c r="X14" s="80"/>
      <c r="Y14" s="77"/>
      <c r="Z14" s="78"/>
      <c r="AA14" s="80"/>
      <c r="AB14" s="77">
        <v>824</v>
      </c>
      <c r="AC14" s="80">
        <v>752</v>
      </c>
      <c r="AD14" s="83">
        <v>1182</v>
      </c>
      <c r="AE14" s="83">
        <v>1260</v>
      </c>
      <c r="AF14" s="83">
        <v>4580</v>
      </c>
      <c r="AG14" s="83">
        <v>129</v>
      </c>
      <c r="AH14" s="82">
        <f t="shared" si="0"/>
        <v>4709</v>
      </c>
      <c r="AI14" s="82">
        <v>1920</v>
      </c>
      <c r="AJ14" s="84">
        <f t="shared" si="1"/>
        <v>0.4077298789551922</v>
      </c>
      <c r="AK14" s="32"/>
    </row>
    <row r="15" spans="1:37" s="31" customFormat="1" ht="12.75">
      <c r="A15" s="98" t="s">
        <v>17</v>
      </c>
      <c r="B15" s="77">
        <v>551</v>
      </c>
      <c r="C15" s="78">
        <v>17</v>
      </c>
      <c r="D15" s="79">
        <v>890</v>
      </c>
      <c r="E15" s="80">
        <v>49</v>
      </c>
      <c r="F15" s="77">
        <v>2950</v>
      </c>
      <c r="G15" s="81">
        <v>1427</v>
      </c>
      <c r="H15" s="80">
        <v>416</v>
      </c>
      <c r="I15" s="77">
        <v>391</v>
      </c>
      <c r="J15" s="81">
        <v>964</v>
      </c>
      <c r="K15" s="80">
        <v>0</v>
      </c>
      <c r="L15" s="77">
        <v>140</v>
      </c>
      <c r="M15" s="78">
        <v>155</v>
      </c>
      <c r="N15" s="78">
        <v>199</v>
      </c>
      <c r="O15" s="78">
        <v>235</v>
      </c>
      <c r="P15" s="78">
        <v>2811</v>
      </c>
      <c r="Q15" s="78">
        <v>83</v>
      </c>
      <c r="R15" s="78">
        <v>335</v>
      </c>
      <c r="S15" s="80">
        <v>207</v>
      </c>
      <c r="T15" s="82">
        <v>1213</v>
      </c>
      <c r="U15" s="77">
        <v>2923</v>
      </c>
      <c r="V15" s="80">
        <v>1415</v>
      </c>
      <c r="W15" s="77"/>
      <c r="X15" s="80"/>
      <c r="Y15" s="77"/>
      <c r="Z15" s="78"/>
      <c r="AA15" s="80"/>
      <c r="AB15" s="77">
        <v>2497</v>
      </c>
      <c r="AC15" s="80">
        <v>2367</v>
      </c>
      <c r="AD15" s="83">
        <v>3966</v>
      </c>
      <c r="AE15" s="83">
        <v>4244</v>
      </c>
      <c r="AF15" s="83">
        <v>22041</v>
      </c>
      <c r="AG15" s="83">
        <v>331</v>
      </c>
      <c r="AH15" s="82">
        <f t="shared" si="0"/>
        <v>22372</v>
      </c>
      <c r="AI15" s="82">
        <v>6842</v>
      </c>
      <c r="AJ15" s="84">
        <f t="shared" si="1"/>
        <v>0.3058287144645092</v>
      </c>
      <c r="AK15" s="32"/>
    </row>
    <row r="16" spans="1:37" s="31" customFormat="1" ht="12.75">
      <c r="A16" s="99" t="s">
        <v>18</v>
      </c>
      <c r="B16" s="85">
        <v>512</v>
      </c>
      <c r="C16" s="86">
        <v>12</v>
      </c>
      <c r="D16" s="87">
        <v>780</v>
      </c>
      <c r="E16" s="88">
        <v>61</v>
      </c>
      <c r="F16" s="85">
        <v>4403</v>
      </c>
      <c r="G16" s="89">
        <v>1270</v>
      </c>
      <c r="H16" s="88">
        <v>554</v>
      </c>
      <c r="I16" s="85">
        <v>467</v>
      </c>
      <c r="J16" s="89">
        <v>829</v>
      </c>
      <c r="K16" s="88">
        <v>0</v>
      </c>
      <c r="L16" s="85">
        <v>707</v>
      </c>
      <c r="M16" s="86">
        <v>123</v>
      </c>
      <c r="N16" s="86">
        <v>250</v>
      </c>
      <c r="O16" s="86">
        <v>413</v>
      </c>
      <c r="P16" s="86">
        <v>3395</v>
      </c>
      <c r="Q16" s="86">
        <v>193</v>
      </c>
      <c r="R16" s="86">
        <v>691</v>
      </c>
      <c r="S16" s="88">
        <v>221</v>
      </c>
      <c r="T16" s="90"/>
      <c r="U16" s="85"/>
      <c r="V16" s="88"/>
      <c r="W16" s="85">
        <v>919</v>
      </c>
      <c r="X16" s="88">
        <v>302</v>
      </c>
      <c r="Y16" s="85">
        <v>547</v>
      </c>
      <c r="Z16" s="86">
        <v>415</v>
      </c>
      <c r="AA16" s="88">
        <v>5184</v>
      </c>
      <c r="AB16" s="85">
        <v>2906</v>
      </c>
      <c r="AC16" s="88">
        <v>3758</v>
      </c>
      <c r="AD16" s="91">
        <v>5757</v>
      </c>
      <c r="AE16" s="91">
        <v>5718</v>
      </c>
      <c r="AF16" s="91">
        <v>43865</v>
      </c>
      <c r="AG16" s="91">
        <v>568</v>
      </c>
      <c r="AH16" s="90">
        <f t="shared" si="0"/>
        <v>44433</v>
      </c>
      <c r="AI16" s="90">
        <v>7863</v>
      </c>
      <c r="AJ16" s="92">
        <f t="shared" si="1"/>
        <v>0.17696306799000744</v>
      </c>
      <c r="AK16" s="32"/>
    </row>
    <row r="17" spans="1:37" s="31" customFormat="1" ht="12.75">
      <c r="A17" s="93" t="s">
        <v>19</v>
      </c>
      <c r="B17" s="69">
        <v>174</v>
      </c>
      <c r="C17" s="70">
        <v>6</v>
      </c>
      <c r="D17" s="71">
        <v>273</v>
      </c>
      <c r="E17" s="72">
        <v>0</v>
      </c>
      <c r="F17" s="69">
        <v>879</v>
      </c>
      <c r="G17" s="73">
        <v>576</v>
      </c>
      <c r="H17" s="72">
        <v>11</v>
      </c>
      <c r="I17" s="69">
        <v>99</v>
      </c>
      <c r="J17" s="73">
        <v>308</v>
      </c>
      <c r="K17" s="72">
        <v>1</v>
      </c>
      <c r="L17" s="69">
        <v>43</v>
      </c>
      <c r="M17" s="70">
        <v>69</v>
      </c>
      <c r="N17" s="70">
        <v>71</v>
      </c>
      <c r="O17" s="70">
        <v>68</v>
      </c>
      <c r="P17" s="70">
        <v>804</v>
      </c>
      <c r="Q17" s="70">
        <v>21</v>
      </c>
      <c r="R17" s="70">
        <v>116</v>
      </c>
      <c r="S17" s="72">
        <v>76</v>
      </c>
      <c r="T17" s="74">
        <v>357</v>
      </c>
      <c r="U17" s="69">
        <v>991</v>
      </c>
      <c r="V17" s="72">
        <v>376</v>
      </c>
      <c r="W17" s="69"/>
      <c r="X17" s="72"/>
      <c r="Y17" s="69"/>
      <c r="Z17" s="70"/>
      <c r="AA17" s="72"/>
      <c r="AB17" s="69">
        <v>670</v>
      </c>
      <c r="AC17" s="72">
        <v>875</v>
      </c>
      <c r="AD17" s="75">
        <v>1261</v>
      </c>
      <c r="AE17" s="75">
        <v>1257</v>
      </c>
      <c r="AF17" s="75">
        <v>5364</v>
      </c>
      <c r="AG17" s="75">
        <v>116</v>
      </c>
      <c r="AH17" s="74">
        <f t="shared" si="0"/>
        <v>5480</v>
      </c>
      <c r="AI17" s="74">
        <v>2074</v>
      </c>
      <c r="AJ17" s="76">
        <f t="shared" si="1"/>
        <v>0.3784671532846715</v>
      </c>
      <c r="AK17" s="32"/>
    </row>
    <row r="18" spans="1:37" s="31" customFormat="1" ht="12.75">
      <c r="A18" s="94" t="s">
        <v>20</v>
      </c>
      <c r="B18" s="77">
        <v>49</v>
      </c>
      <c r="C18" s="78">
        <v>4</v>
      </c>
      <c r="D18" s="79">
        <v>47</v>
      </c>
      <c r="E18" s="80">
        <v>0</v>
      </c>
      <c r="F18" s="77">
        <v>614</v>
      </c>
      <c r="G18" s="81">
        <v>150</v>
      </c>
      <c r="H18" s="80">
        <v>19</v>
      </c>
      <c r="I18" s="77">
        <v>42</v>
      </c>
      <c r="J18" s="81">
        <v>46</v>
      </c>
      <c r="K18" s="80">
        <v>0</v>
      </c>
      <c r="L18" s="77">
        <v>39</v>
      </c>
      <c r="M18" s="78">
        <v>21</v>
      </c>
      <c r="N18" s="78">
        <v>36</v>
      </c>
      <c r="O18" s="78">
        <v>22</v>
      </c>
      <c r="P18" s="78">
        <v>563</v>
      </c>
      <c r="Q18" s="78">
        <v>17</v>
      </c>
      <c r="R18" s="78">
        <v>30</v>
      </c>
      <c r="S18" s="80">
        <v>30</v>
      </c>
      <c r="T18" s="82"/>
      <c r="U18" s="77"/>
      <c r="V18" s="80"/>
      <c r="W18" s="77">
        <v>58</v>
      </c>
      <c r="X18" s="80">
        <v>27</v>
      </c>
      <c r="Y18" s="77">
        <v>69</v>
      </c>
      <c r="Z18" s="78">
        <v>37</v>
      </c>
      <c r="AA18" s="80">
        <v>672</v>
      </c>
      <c r="AB18" s="77">
        <v>417</v>
      </c>
      <c r="AC18" s="80">
        <v>440</v>
      </c>
      <c r="AD18" s="83">
        <v>703</v>
      </c>
      <c r="AE18" s="83">
        <v>735</v>
      </c>
      <c r="AF18" s="83">
        <v>1600</v>
      </c>
      <c r="AG18" s="83">
        <v>117</v>
      </c>
      <c r="AH18" s="82">
        <f t="shared" si="0"/>
        <v>1717</v>
      </c>
      <c r="AI18" s="82">
        <v>1022</v>
      </c>
      <c r="AJ18" s="84">
        <f t="shared" si="1"/>
        <v>0.5952242283051835</v>
      </c>
      <c r="AK18" s="32"/>
    </row>
    <row r="19" spans="1:38" s="32" customFormat="1" ht="12.75">
      <c r="A19" s="94" t="s">
        <v>21</v>
      </c>
      <c r="B19" s="95">
        <v>17</v>
      </c>
      <c r="C19" s="78">
        <v>3</v>
      </c>
      <c r="D19" s="79">
        <v>22</v>
      </c>
      <c r="E19" s="80">
        <v>1</v>
      </c>
      <c r="F19" s="77">
        <v>216</v>
      </c>
      <c r="G19" s="81">
        <v>73</v>
      </c>
      <c r="H19" s="80">
        <v>6</v>
      </c>
      <c r="I19" s="77">
        <v>18</v>
      </c>
      <c r="J19" s="81">
        <v>21</v>
      </c>
      <c r="K19" s="80">
        <v>0</v>
      </c>
      <c r="L19" s="77">
        <v>4</v>
      </c>
      <c r="M19" s="78">
        <v>10</v>
      </c>
      <c r="N19" s="78">
        <v>14</v>
      </c>
      <c r="O19" s="78">
        <v>11</v>
      </c>
      <c r="P19" s="78">
        <v>206</v>
      </c>
      <c r="Q19" s="78">
        <v>5</v>
      </c>
      <c r="R19" s="78">
        <v>11</v>
      </c>
      <c r="S19" s="80">
        <v>9</v>
      </c>
      <c r="T19" s="82"/>
      <c r="U19" s="77"/>
      <c r="V19" s="80"/>
      <c r="W19" s="77">
        <v>21</v>
      </c>
      <c r="X19" s="80">
        <v>15</v>
      </c>
      <c r="Y19" s="77">
        <v>20</v>
      </c>
      <c r="Z19" s="78">
        <v>13</v>
      </c>
      <c r="AA19" s="80">
        <v>244</v>
      </c>
      <c r="AB19" s="77">
        <v>129</v>
      </c>
      <c r="AC19" s="80">
        <v>181</v>
      </c>
      <c r="AD19" s="83">
        <v>247</v>
      </c>
      <c r="AE19" s="83">
        <v>252</v>
      </c>
      <c r="AF19" s="83">
        <v>725</v>
      </c>
      <c r="AG19" s="83">
        <v>38</v>
      </c>
      <c r="AH19" s="82">
        <f t="shared" si="0"/>
        <v>763</v>
      </c>
      <c r="AI19" s="82">
        <v>374</v>
      </c>
      <c r="AJ19" s="84">
        <f t="shared" si="1"/>
        <v>0.49017038007863695</v>
      </c>
      <c r="AL19" s="31"/>
    </row>
    <row r="20" spans="1:38" s="32" customFormat="1" ht="12.75">
      <c r="A20" s="94" t="s">
        <v>22</v>
      </c>
      <c r="B20" s="77">
        <v>1132</v>
      </c>
      <c r="C20" s="78">
        <v>72</v>
      </c>
      <c r="D20" s="79">
        <v>1440</v>
      </c>
      <c r="E20" s="80">
        <v>130</v>
      </c>
      <c r="F20" s="77">
        <v>7568</v>
      </c>
      <c r="G20" s="81">
        <v>3369</v>
      </c>
      <c r="H20" s="80">
        <v>1228</v>
      </c>
      <c r="I20" s="77">
        <v>751</v>
      </c>
      <c r="J20" s="81">
        <v>1881</v>
      </c>
      <c r="K20" s="80">
        <v>0</v>
      </c>
      <c r="L20" s="77">
        <v>324</v>
      </c>
      <c r="M20" s="78">
        <v>330</v>
      </c>
      <c r="N20" s="78">
        <v>394</v>
      </c>
      <c r="O20" s="78">
        <v>568</v>
      </c>
      <c r="P20" s="78">
        <v>9017</v>
      </c>
      <c r="Q20" s="78">
        <v>203</v>
      </c>
      <c r="R20" s="78">
        <v>3585</v>
      </c>
      <c r="S20" s="80">
        <v>477</v>
      </c>
      <c r="T20" s="82">
        <v>2419</v>
      </c>
      <c r="U20" s="77">
        <v>7882</v>
      </c>
      <c r="V20" s="80">
        <v>7295</v>
      </c>
      <c r="W20" s="77"/>
      <c r="X20" s="80"/>
      <c r="Y20" s="77"/>
      <c r="Z20" s="78"/>
      <c r="AA20" s="80"/>
      <c r="AB20" s="77">
        <v>8062</v>
      </c>
      <c r="AC20" s="80">
        <v>7874</v>
      </c>
      <c r="AD20" s="83">
        <v>14056</v>
      </c>
      <c r="AE20" s="83">
        <v>14523</v>
      </c>
      <c r="AF20" s="83">
        <v>68170</v>
      </c>
      <c r="AG20" s="83">
        <v>847</v>
      </c>
      <c r="AH20" s="82">
        <f t="shared" si="0"/>
        <v>69017</v>
      </c>
      <c r="AI20" s="82">
        <v>19038</v>
      </c>
      <c r="AJ20" s="84">
        <f t="shared" si="1"/>
        <v>0.27584508164655086</v>
      </c>
      <c r="AL20" s="31"/>
    </row>
    <row r="21" spans="1:38" s="32" customFormat="1" ht="12.75">
      <c r="A21" s="96" t="s">
        <v>23</v>
      </c>
      <c r="B21" s="85">
        <v>53</v>
      </c>
      <c r="C21" s="86">
        <v>7</v>
      </c>
      <c r="D21" s="87">
        <v>65</v>
      </c>
      <c r="E21" s="88">
        <v>2</v>
      </c>
      <c r="F21" s="85">
        <v>1596</v>
      </c>
      <c r="G21" s="89">
        <v>257</v>
      </c>
      <c r="H21" s="88">
        <v>61</v>
      </c>
      <c r="I21" s="85">
        <v>61</v>
      </c>
      <c r="J21" s="89">
        <v>59</v>
      </c>
      <c r="K21" s="88">
        <v>0</v>
      </c>
      <c r="L21" s="85">
        <v>85</v>
      </c>
      <c r="M21" s="86">
        <v>56</v>
      </c>
      <c r="N21" s="86">
        <v>76</v>
      </c>
      <c r="O21" s="86">
        <v>56</v>
      </c>
      <c r="P21" s="86">
        <v>1337</v>
      </c>
      <c r="Q21" s="86">
        <v>31</v>
      </c>
      <c r="R21" s="86">
        <v>66</v>
      </c>
      <c r="S21" s="88">
        <v>138</v>
      </c>
      <c r="T21" s="90"/>
      <c r="U21" s="85"/>
      <c r="V21" s="88"/>
      <c r="W21" s="85">
        <v>81</v>
      </c>
      <c r="X21" s="88">
        <v>44</v>
      </c>
      <c r="Y21" s="85">
        <v>155</v>
      </c>
      <c r="Z21" s="86">
        <v>104</v>
      </c>
      <c r="AA21" s="88">
        <v>1663</v>
      </c>
      <c r="AB21" s="85">
        <v>933</v>
      </c>
      <c r="AC21" s="88">
        <v>1039</v>
      </c>
      <c r="AD21" s="91">
        <v>1687</v>
      </c>
      <c r="AE21" s="91">
        <v>1731</v>
      </c>
      <c r="AF21" s="91">
        <v>3952</v>
      </c>
      <c r="AG21" s="91">
        <v>162</v>
      </c>
      <c r="AH21" s="90">
        <f t="shared" si="0"/>
        <v>4114</v>
      </c>
      <c r="AI21" s="90">
        <v>2288</v>
      </c>
      <c r="AJ21" s="92">
        <f t="shared" si="1"/>
        <v>0.5561497326203209</v>
      </c>
      <c r="AL21" s="31"/>
    </row>
    <row r="22" spans="1:38" s="32" customFormat="1" ht="12.75">
      <c r="A22" s="93" t="s">
        <v>24</v>
      </c>
      <c r="B22" s="69">
        <v>92</v>
      </c>
      <c r="C22" s="70">
        <v>6</v>
      </c>
      <c r="D22" s="71">
        <v>89</v>
      </c>
      <c r="E22" s="72">
        <v>12</v>
      </c>
      <c r="F22" s="69">
        <v>2184</v>
      </c>
      <c r="G22" s="73">
        <v>501</v>
      </c>
      <c r="H22" s="72">
        <v>247</v>
      </c>
      <c r="I22" s="69">
        <v>73</v>
      </c>
      <c r="J22" s="73">
        <v>108</v>
      </c>
      <c r="K22" s="72">
        <v>0</v>
      </c>
      <c r="L22" s="69">
        <v>104</v>
      </c>
      <c r="M22" s="70">
        <v>64</v>
      </c>
      <c r="N22" s="70">
        <v>87</v>
      </c>
      <c r="O22" s="70">
        <v>127</v>
      </c>
      <c r="P22" s="70">
        <v>1822</v>
      </c>
      <c r="Q22" s="70">
        <v>41</v>
      </c>
      <c r="R22" s="70">
        <v>493</v>
      </c>
      <c r="S22" s="72">
        <v>122</v>
      </c>
      <c r="T22" s="74"/>
      <c r="U22" s="69"/>
      <c r="V22" s="72"/>
      <c r="W22" s="69">
        <v>113</v>
      </c>
      <c r="X22" s="72">
        <v>59</v>
      </c>
      <c r="Y22" s="69">
        <v>298</v>
      </c>
      <c r="Z22" s="70">
        <v>195</v>
      </c>
      <c r="AA22" s="72">
        <v>2448</v>
      </c>
      <c r="AB22" s="69">
        <v>1412</v>
      </c>
      <c r="AC22" s="72">
        <v>1548</v>
      </c>
      <c r="AD22" s="75">
        <v>2625</v>
      </c>
      <c r="AE22" s="75">
        <v>2550</v>
      </c>
      <c r="AF22" s="75">
        <v>8647</v>
      </c>
      <c r="AG22" s="75">
        <v>244</v>
      </c>
      <c r="AH22" s="74">
        <f t="shared" si="0"/>
        <v>8891</v>
      </c>
      <c r="AI22" s="74">
        <v>3377</v>
      </c>
      <c r="AJ22" s="76">
        <f t="shared" si="1"/>
        <v>0.37982229220560115</v>
      </c>
      <c r="AL22" s="31"/>
    </row>
    <row r="23" spans="1:38" s="32" customFormat="1" ht="12.75">
      <c r="A23" s="94" t="s">
        <v>25</v>
      </c>
      <c r="B23" s="77">
        <v>4</v>
      </c>
      <c r="C23" s="78">
        <v>3</v>
      </c>
      <c r="D23" s="79">
        <v>8</v>
      </c>
      <c r="E23" s="80">
        <v>2</v>
      </c>
      <c r="F23" s="77">
        <v>200</v>
      </c>
      <c r="G23" s="81">
        <v>26</v>
      </c>
      <c r="H23" s="80">
        <v>10</v>
      </c>
      <c r="I23" s="77">
        <v>9</v>
      </c>
      <c r="J23" s="81">
        <v>6</v>
      </c>
      <c r="K23" s="80">
        <v>0</v>
      </c>
      <c r="L23" s="77">
        <v>5</v>
      </c>
      <c r="M23" s="78">
        <v>5</v>
      </c>
      <c r="N23" s="78">
        <v>14</v>
      </c>
      <c r="O23" s="78">
        <v>10</v>
      </c>
      <c r="P23" s="78">
        <v>175</v>
      </c>
      <c r="Q23" s="78">
        <v>8</v>
      </c>
      <c r="R23" s="78">
        <v>12</v>
      </c>
      <c r="S23" s="80">
        <v>14</v>
      </c>
      <c r="T23" s="82"/>
      <c r="U23" s="77"/>
      <c r="V23" s="80"/>
      <c r="W23" s="77">
        <v>11</v>
      </c>
      <c r="X23" s="80">
        <v>3</v>
      </c>
      <c r="Y23" s="77">
        <v>24</v>
      </c>
      <c r="Z23" s="78">
        <v>14</v>
      </c>
      <c r="AA23" s="80">
        <v>203</v>
      </c>
      <c r="AB23" s="77">
        <v>107</v>
      </c>
      <c r="AC23" s="80">
        <v>146</v>
      </c>
      <c r="AD23" s="83">
        <v>201</v>
      </c>
      <c r="AE23" s="83">
        <v>202</v>
      </c>
      <c r="AF23" s="83">
        <v>386</v>
      </c>
      <c r="AG23" s="83">
        <v>17</v>
      </c>
      <c r="AH23" s="82">
        <f t="shared" si="0"/>
        <v>403</v>
      </c>
      <c r="AI23" s="82">
        <v>289</v>
      </c>
      <c r="AJ23" s="84">
        <f t="shared" si="1"/>
        <v>0.71712158808933</v>
      </c>
      <c r="AL23" s="31"/>
    </row>
    <row r="24" spans="1:38" s="32" customFormat="1" ht="12.75">
      <c r="A24" s="94" t="s">
        <v>26</v>
      </c>
      <c r="B24" s="77">
        <v>191</v>
      </c>
      <c r="C24" s="78">
        <v>7</v>
      </c>
      <c r="D24" s="79">
        <v>230</v>
      </c>
      <c r="E24" s="80">
        <v>25</v>
      </c>
      <c r="F24" s="77">
        <v>401</v>
      </c>
      <c r="G24" s="81">
        <v>107</v>
      </c>
      <c r="H24" s="80">
        <v>34</v>
      </c>
      <c r="I24" s="77">
        <v>92</v>
      </c>
      <c r="J24" s="81">
        <v>339</v>
      </c>
      <c r="K24" s="80">
        <v>0</v>
      </c>
      <c r="L24" s="77">
        <v>14</v>
      </c>
      <c r="M24" s="78">
        <v>12</v>
      </c>
      <c r="N24" s="78">
        <v>19</v>
      </c>
      <c r="O24" s="78">
        <v>31</v>
      </c>
      <c r="P24" s="78">
        <v>340</v>
      </c>
      <c r="Q24" s="78">
        <v>10</v>
      </c>
      <c r="R24" s="78">
        <v>55</v>
      </c>
      <c r="S24" s="80">
        <v>16</v>
      </c>
      <c r="T24" s="82">
        <v>391</v>
      </c>
      <c r="U24" s="77">
        <v>368</v>
      </c>
      <c r="V24" s="80">
        <v>153</v>
      </c>
      <c r="W24" s="77"/>
      <c r="X24" s="80"/>
      <c r="Y24" s="77"/>
      <c r="Z24" s="78"/>
      <c r="AA24" s="80"/>
      <c r="AB24" s="77">
        <v>616</v>
      </c>
      <c r="AC24" s="80">
        <v>255</v>
      </c>
      <c r="AD24" s="83">
        <v>666</v>
      </c>
      <c r="AE24" s="83">
        <v>674</v>
      </c>
      <c r="AF24" s="83">
        <v>4577</v>
      </c>
      <c r="AG24" s="83">
        <v>32</v>
      </c>
      <c r="AH24" s="82">
        <f t="shared" si="0"/>
        <v>4609</v>
      </c>
      <c r="AI24" s="82">
        <v>1045</v>
      </c>
      <c r="AJ24" s="84">
        <f t="shared" si="1"/>
        <v>0.22673031026252982</v>
      </c>
      <c r="AL24" s="31"/>
    </row>
    <row r="25" spans="1:38" s="32" customFormat="1" ht="12.75">
      <c r="A25" s="94" t="s">
        <v>27</v>
      </c>
      <c r="B25" s="77">
        <v>81</v>
      </c>
      <c r="C25" s="78">
        <v>10</v>
      </c>
      <c r="D25" s="79">
        <v>118</v>
      </c>
      <c r="E25" s="80">
        <v>4</v>
      </c>
      <c r="F25" s="77">
        <v>643</v>
      </c>
      <c r="G25" s="81">
        <v>230</v>
      </c>
      <c r="H25" s="80">
        <v>33</v>
      </c>
      <c r="I25" s="77">
        <v>87</v>
      </c>
      <c r="J25" s="81">
        <v>100</v>
      </c>
      <c r="K25" s="80">
        <v>0</v>
      </c>
      <c r="L25" s="77">
        <v>40</v>
      </c>
      <c r="M25" s="78">
        <v>22</v>
      </c>
      <c r="N25" s="78">
        <v>29</v>
      </c>
      <c r="O25" s="78">
        <v>29</v>
      </c>
      <c r="P25" s="78">
        <v>623</v>
      </c>
      <c r="Q25" s="78">
        <v>16</v>
      </c>
      <c r="R25" s="78">
        <v>40</v>
      </c>
      <c r="S25" s="80">
        <v>41</v>
      </c>
      <c r="T25" s="82"/>
      <c r="U25" s="77"/>
      <c r="V25" s="80"/>
      <c r="W25" s="77">
        <v>129</v>
      </c>
      <c r="X25" s="80">
        <v>43</v>
      </c>
      <c r="Y25" s="77">
        <v>146</v>
      </c>
      <c r="Z25" s="78">
        <v>96</v>
      </c>
      <c r="AA25" s="80">
        <v>648</v>
      </c>
      <c r="AB25" s="77">
        <v>410</v>
      </c>
      <c r="AC25" s="80">
        <v>629</v>
      </c>
      <c r="AD25" s="83">
        <v>829</v>
      </c>
      <c r="AE25" s="83">
        <v>840</v>
      </c>
      <c r="AF25" s="83">
        <v>2715</v>
      </c>
      <c r="AG25" s="83">
        <v>54</v>
      </c>
      <c r="AH25" s="82">
        <f t="shared" si="0"/>
        <v>2769</v>
      </c>
      <c r="AI25" s="82">
        <v>1163</v>
      </c>
      <c r="AJ25" s="84">
        <f t="shared" si="1"/>
        <v>0.4200072228241242</v>
      </c>
      <c r="AL25" s="31"/>
    </row>
    <row r="26" spans="1:38" s="32" customFormat="1" ht="12.75">
      <c r="A26" s="96" t="s">
        <v>28</v>
      </c>
      <c r="B26" s="85">
        <v>272</v>
      </c>
      <c r="C26" s="86">
        <v>8</v>
      </c>
      <c r="D26" s="87">
        <v>260</v>
      </c>
      <c r="E26" s="88">
        <v>34</v>
      </c>
      <c r="F26" s="85">
        <v>1234</v>
      </c>
      <c r="G26" s="89">
        <v>348</v>
      </c>
      <c r="H26" s="88">
        <v>119</v>
      </c>
      <c r="I26" s="85">
        <v>145</v>
      </c>
      <c r="J26" s="89">
        <v>394</v>
      </c>
      <c r="K26" s="88">
        <v>0</v>
      </c>
      <c r="L26" s="85">
        <v>42</v>
      </c>
      <c r="M26" s="86">
        <v>36</v>
      </c>
      <c r="N26" s="86">
        <v>44</v>
      </c>
      <c r="O26" s="86">
        <v>90</v>
      </c>
      <c r="P26" s="86">
        <v>1147</v>
      </c>
      <c r="Q26" s="86">
        <v>32</v>
      </c>
      <c r="R26" s="86">
        <v>184</v>
      </c>
      <c r="S26" s="88">
        <v>67</v>
      </c>
      <c r="T26" s="90"/>
      <c r="U26" s="85"/>
      <c r="V26" s="88"/>
      <c r="W26" s="85">
        <v>352</v>
      </c>
      <c r="X26" s="88">
        <v>140</v>
      </c>
      <c r="Y26" s="85">
        <v>138</v>
      </c>
      <c r="Z26" s="86">
        <v>99</v>
      </c>
      <c r="AA26" s="88">
        <v>1437</v>
      </c>
      <c r="AB26" s="85">
        <v>1067</v>
      </c>
      <c r="AC26" s="88">
        <v>949</v>
      </c>
      <c r="AD26" s="91">
        <v>1600</v>
      </c>
      <c r="AE26" s="91">
        <v>1683</v>
      </c>
      <c r="AF26" s="91">
        <v>9643</v>
      </c>
      <c r="AG26" s="91">
        <v>124</v>
      </c>
      <c r="AH26" s="90">
        <f t="shared" si="0"/>
        <v>9767</v>
      </c>
      <c r="AI26" s="90">
        <v>2435</v>
      </c>
      <c r="AJ26" s="92">
        <f t="shared" si="1"/>
        <v>0.24930889730725914</v>
      </c>
      <c r="AL26" s="31"/>
    </row>
    <row r="27" spans="1:38" s="32" customFormat="1" ht="12.75">
      <c r="A27" s="93" t="s">
        <v>29</v>
      </c>
      <c r="B27" s="69">
        <v>36</v>
      </c>
      <c r="C27" s="70">
        <v>3</v>
      </c>
      <c r="D27" s="71">
        <v>51</v>
      </c>
      <c r="E27" s="72">
        <v>6</v>
      </c>
      <c r="F27" s="69">
        <v>1663</v>
      </c>
      <c r="G27" s="73">
        <v>230</v>
      </c>
      <c r="H27" s="72">
        <v>226</v>
      </c>
      <c r="I27" s="69">
        <v>49</v>
      </c>
      <c r="J27" s="73">
        <v>36</v>
      </c>
      <c r="K27" s="72">
        <v>0</v>
      </c>
      <c r="L27" s="69">
        <v>98</v>
      </c>
      <c r="M27" s="70">
        <v>43</v>
      </c>
      <c r="N27" s="70">
        <v>93</v>
      </c>
      <c r="O27" s="70">
        <v>118</v>
      </c>
      <c r="P27" s="70">
        <v>1052</v>
      </c>
      <c r="Q27" s="70">
        <v>27</v>
      </c>
      <c r="R27" s="70">
        <v>314</v>
      </c>
      <c r="S27" s="72">
        <v>195</v>
      </c>
      <c r="T27" s="74"/>
      <c r="U27" s="69"/>
      <c r="V27" s="72"/>
      <c r="W27" s="69">
        <v>44</v>
      </c>
      <c r="X27" s="72">
        <v>37</v>
      </c>
      <c r="Y27" s="69">
        <v>184</v>
      </c>
      <c r="Z27" s="70">
        <v>119</v>
      </c>
      <c r="AA27" s="72">
        <v>1728</v>
      </c>
      <c r="AB27" s="69">
        <v>720</v>
      </c>
      <c r="AC27" s="72">
        <v>857</v>
      </c>
      <c r="AD27" s="75">
        <v>1497</v>
      </c>
      <c r="AE27" s="75">
        <v>1489</v>
      </c>
      <c r="AF27" s="75">
        <v>5986</v>
      </c>
      <c r="AG27" s="75">
        <v>109</v>
      </c>
      <c r="AH27" s="74">
        <f t="shared" si="0"/>
        <v>6095</v>
      </c>
      <c r="AI27" s="74">
        <v>2386</v>
      </c>
      <c r="AJ27" s="76">
        <f t="shared" si="1"/>
        <v>0.3914684167350287</v>
      </c>
      <c r="AL27" s="31"/>
    </row>
    <row r="28" spans="1:38" s="32" customFormat="1" ht="12.75">
      <c r="A28" s="94" t="s">
        <v>30</v>
      </c>
      <c r="B28" s="77">
        <v>73</v>
      </c>
      <c r="C28" s="78">
        <v>7</v>
      </c>
      <c r="D28" s="79">
        <v>105</v>
      </c>
      <c r="E28" s="80">
        <v>7</v>
      </c>
      <c r="F28" s="77">
        <v>2221</v>
      </c>
      <c r="G28" s="81">
        <v>493</v>
      </c>
      <c r="H28" s="80">
        <v>252</v>
      </c>
      <c r="I28" s="77">
        <v>74</v>
      </c>
      <c r="J28" s="81">
        <v>95</v>
      </c>
      <c r="K28" s="80">
        <v>0</v>
      </c>
      <c r="L28" s="77">
        <v>106</v>
      </c>
      <c r="M28" s="78">
        <v>48</v>
      </c>
      <c r="N28" s="78">
        <v>128</v>
      </c>
      <c r="O28" s="78">
        <v>76</v>
      </c>
      <c r="P28" s="78">
        <v>2036</v>
      </c>
      <c r="Q28" s="78">
        <v>56</v>
      </c>
      <c r="R28" s="78">
        <v>262</v>
      </c>
      <c r="S28" s="80">
        <v>182</v>
      </c>
      <c r="T28" s="82"/>
      <c r="U28" s="77"/>
      <c r="V28" s="80"/>
      <c r="W28" s="77">
        <v>125</v>
      </c>
      <c r="X28" s="80">
        <v>47</v>
      </c>
      <c r="Y28" s="77">
        <v>204</v>
      </c>
      <c r="Z28" s="78">
        <v>133</v>
      </c>
      <c r="AA28" s="80">
        <v>2658</v>
      </c>
      <c r="AB28" s="77">
        <v>1362</v>
      </c>
      <c r="AC28" s="80">
        <v>1518</v>
      </c>
      <c r="AD28" s="83">
        <v>2448</v>
      </c>
      <c r="AE28" s="83">
        <v>2566</v>
      </c>
      <c r="AF28" s="83">
        <v>6612</v>
      </c>
      <c r="AG28" s="83">
        <v>277</v>
      </c>
      <c r="AH28" s="82">
        <f t="shared" si="0"/>
        <v>6889</v>
      </c>
      <c r="AI28" s="82">
        <v>3462</v>
      </c>
      <c r="AJ28" s="84">
        <f t="shared" si="1"/>
        <v>0.5025402816083612</v>
      </c>
      <c r="AL28" s="31"/>
    </row>
    <row r="29" spans="1:38" s="32" customFormat="1" ht="12.75">
      <c r="A29" s="94" t="s">
        <v>31</v>
      </c>
      <c r="B29" s="77">
        <v>176</v>
      </c>
      <c r="C29" s="78">
        <v>4</v>
      </c>
      <c r="D29" s="79">
        <v>224</v>
      </c>
      <c r="E29" s="80">
        <v>9</v>
      </c>
      <c r="F29" s="77">
        <v>1857</v>
      </c>
      <c r="G29" s="81">
        <v>702</v>
      </c>
      <c r="H29" s="80">
        <v>195</v>
      </c>
      <c r="I29" s="77">
        <v>119</v>
      </c>
      <c r="J29" s="81">
        <v>269</v>
      </c>
      <c r="K29" s="80">
        <v>0</v>
      </c>
      <c r="L29" s="77">
        <v>73</v>
      </c>
      <c r="M29" s="78">
        <v>71</v>
      </c>
      <c r="N29" s="78">
        <v>96</v>
      </c>
      <c r="O29" s="78">
        <v>94</v>
      </c>
      <c r="P29" s="78">
        <v>1796</v>
      </c>
      <c r="Q29" s="78">
        <v>57</v>
      </c>
      <c r="R29" s="78">
        <v>376</v>
      </c>
      <c r="S29" s="80">
        <v>91</v>
      </c>
      <c r="T29" s="82">
        <v>340</v>
      </c>
      <c r="U29" s="77">
        <v>1642</v>
      </c>
      <c r="V29" s="80">
        <v>1088</v>
      </c>
      <c r="W29" s="77"/>
      <c r="X29" s="80"/>
      <c r="Y29" s="77"/>
      <c r="Z29" s="78"/>
      <c r="AA29" s="80"/>
      <c r="AB29" s="77">
        <v>1484</v>
      </c>
      <c r="AC29" s="80">
        <v>1222</v>
      </c>
      <c r="AD29" s="83">
        <v>2016</v>
      </c>
      <c r="AE29" s="83">
        <v>2229</v>
      </c>
      <c r="AF29" s="83">
        <v>8583</v>
      </c>
      <c r="AG29" s="83">
        <v>282</v>
      </c>
      <c r="AH29" s="82">
        <f t="shared" si="0"/>
        <v>8865</v>
      </c>
      <c r="AI29" s="82">
        <v>3467</v>
      </c>
      <c r="AJ29" s="84">
        <f t="shared" si="1"/>
        <v>0.39108855047941343</v>
      </c>
      <c r="AL29" s="31"/>
    </row>
    <row r="30" spans="1:38" s="32" customFormat="1" ht="12.75">
      <c r="A30" s="94" t="s">
        <v>32</v>
      </c>
      <c r="B30" s="77">
        <v>155</v>
      </c>
      <c r="C30" s="78">
        <v>11</v>
      </c>
      <c r="D30" s="79">
        <v>181</v>
      </c>
      <c r="E30" s="80">
        <v>21</v>
      </c>
      <c r="F30" s="77">
        <v>1318</v>
      </c>
      <c r="G30" s="81">
        <v>331</v>
      </c>
      <c r="H30" s="80">
        <v>133</v>
      </c>
      <c r="I30" s="77">
        <v>91</v>
      </c>
      <c r="J30" s="81">
        <v>250</v>
      </c>
      <c r="K30" s="80">
        <v>2</v>
      </c>
      <c r="L30" s="77">
        <v>40</v>
      </c>
      <c r="M30" s="78">
        <v>45</v>
      </c>
      <c r="N30" s="78">
        <v>46</v>
      </c>
      <c r="O30" s="78">
        <v>53</v>
      </c>
      <c r="P30" s="78">
        <v>1225</v>
      </c>
      <c r="Q30" s="78">
        <v>22</v>
      </c>
      <c r="R30" s="78">
        <v>230</v>
      </c>
      <c r="S30" s="80">
        <v>74</v>
      </c>
      <c r="T30" s="82"/>
      <c r="U30" s="77"/>
      <c r="V30" s="80"/>
      <c r="W30" s="77">
        <v>226</v>
      </c>
      <c r="X30" s="80">
        <v>73</v>
      </c>
      <c r="Y30" s="77">
        <v>127</v>
      </c>
      <c r="Z30" s="78">
        <v>93</v>
      </c>
      <c r="AA30" s="80">
        <v>1540</v>
      </c>
      <c r="AB30" s="77">
        <v>1012</v>
      </c>
      <c r="AC30" s="80">
        <v>870</v>
      </c>
      <c r="AD30" s="83">
        <v>1424</v>
      </c>
      <c r="AE30" s="83">
        <v>1546</v>
      </c>
      <c r="AF30" s="83">
        <v>6449</v>
      </c>
      <c r="AG30" s="83">
        <v>93</v>
      </c>
      <c r="AH30" s="82">
        <f t="shared" si="0"/>
        <v>6542</v>
      </c>
      <c r="AI30" s="82">
        <v>2346</v>
      </c>
      <c r="AJ30" s="84">
        <f t="shared" si="1"/>
        <v>0.3586059309079792</v>
      </c>
      <c r="AL30" s="31"/>
    </row>
    <row r="31" spans="1:38" s="32" customFormat="1" ht="12.75">
      <c r="A31" s="96" t="s">
        <v>33</v>
      </c>
      <c r="B31" s="85">
        <v>295</v>
      </c>
      <c r="C31" s="86">
        <v>14</v>
      </c>
      <c r="D31" s="87">
        <v>417</v>
      </c>
      <c r="E31" s="88">
        <v>0</v>
      </c>
      <c r="F31" s="85">
        <v>1724</v>
      </c>
      <c r="G31" s="89">
        <v>921</v>
      </c>
      <c r="H31" s="88">
        <v>0</v>
      </c>
      <c r="I31" s="85">
        <v>137</v>
      </c>
      <c r="J31" s="89">
        <v>564</v>
      </c>
      <c r="K31" s="88">
        <v>0</v>
      </c>
      <c r="L31" s="85">
        <v>100</v>
      </c>
      <c r="M31" s="86">
        <v>58</v>
      </c>
      <c r="N31" s="86">
        <v>76</v>
      </c>
      <c r="O31" s="86">
        <v>46</v>
      </c>
      <c r="P31" s="86">
        <v>1723</v>
      </c>
      <c r="Q31" s="86">
        <v>29</v>
      </c>
      <c r="R31" s="86">
        <v>244</v>
      </c>
      <c r="S31" s="88">
        <v>95</v>
      </c>
      <c r="T31" s="90">
        <v>583</v>
      </c>
      <c r="U31" s="85">
        <v>1808</v>
      </c>
      <c r="V31" s="88">
        <v>721</v>
      </c>
      <c r="W31" s="85"/>
      <c r="X31" s="88"/>
      <c r="Y31" s="85"/>
      <c r="Z31" s="86"/>
      <c r="AA31" s="88"/>
      <c r="AB31" s="85">
        <v>2215</v>
      </c>
      <c r="AC31" s="88">
        <v>1048</v>
      </c>
      <c r="AD31" s="91">
        <v>2161</v>
      </c>
      <c r="AE31" s="91">
        <v>2237</v>
      </c>
      <c r="AF31" s="91">
        <v>9834</v>
      </c>
      <c r="AG31" s="91">
        <v>183</v>
      </c>
      <c r="AH31" s="90">
        <f t="shared" si="0"/>
        <v>10017</v>
      </c>
      <c r="AI31" s="90">
        <v>3657</v>
      </c>
      <c r="AJ31" s="92">
        <f t="shared" si="1"/>
        <v>0.36507936507936506</v>
      </c>
      <c r="AL31" s="31"/>
    </row>
    <row r="32" spans="1:38" s="32" customFormat="1" ht="12.75">
      <c r="A32" s="93" t="s">
        <v>34</v>
      </c>
      <c r="B32" s="69">
        <v>92</v>
      </c>
      <c r="C32" s="70">
        <v>9</v>
      </c>
      <c r="D32" s="71">
        <v>105</v>
      </c>
      <c r="E32" s="72">
        <v>12</v>
      </c>
      <c r="F32" s="69">
        <v>1214</v>
      </c>
      <c r="G32" s="73">
        <v>408</v>
      </c>
      <c r="H32" s="72">
        <v>94</v>
      </c>
      <c r="I32" s="69">
        <v>61</v>
      </c>
      <c r="J32" s="73">
        <v>144</v>
      </c>
      <c r="K32" s="72">
        <v>0</v>
      </c>
      <c r="L32" s="69">
        <v>122</v>
      </c>
      <c r="M32" s="70">
        <v>44</v>
      </c>
      <c r="N32" s="70">
        <v>72</v>
      </c>
      <c r="O32" s="70">
        <v>116</v>
      </c>
      <c r="P32" s="70">
        <v>962</v>
      </c>
      <c r="Q32" s="70">
        <v>36</v>
      </c>
      <c r="R32" s="70">
        <v>220</v>
      </c>
      <c r="S32" s="72">
        <v>76</v>
      </c>
      <c r="T32" s="74"/>
      <c r="U32" s="69"/>
      <c r="V32" s="72"/>
      <c r="W32" s="69">
        <v>139</v>
      </c>
      <c r="X32" s="72">
        <v>59</v>
      </c>
      <c r="Y32" s="69">
        <v>165</v>
      </c>
      <c r="Z32" s="70">
        <v>121</v>
      </c>
      <c r="AA32" s="72">
        <v>1338</v>
      </c>
      <c r="AB32" s="69">
        <v>739</v>
      </c>
      <c r="AC32" s="72">
        <v>973</v>
      </c>
      <c r="AD32" s="75">
        <v>1403</v>
      </c>
      <c r="AE32" s="75">
        <v>1561</v>
      </c>
      <c r="AF32" s="75">
        <v>10927</v>
      </c>
      <c r="AG32" s="75">
        <v>88</v>
      </c>
      <c r="AH32" s="74">
        <f t="shared" si="0"/>
        <v>11015</v>
      </c>
      <c r="AI32" s="74">
        <v>2002</v>
      </c>
      <c r="AJ32" s="76">
        <f t="shared" si="1"/>
        <v>0.1817521561507036</v>
      </c>
      <c r="AL32" s="31"/>
    </row>
    <row r="33" spans="1:38" s="32" customFormat="1" ht="12.75">
      <c r="A33" s="94" t="s">
        <v>35</v>
      </c>
      <c r="B33" s="77">
        <v>135</v>
      </c>
      <c r="C33" s="78">
        <v>10</v>
      </c>
      <c r="D33" s="79">
        <v>139</v>
      </c>
      <c r="E33" s="80">
        <v>5</v>
      </c>
      <c r="F33" s="77">
        <v>1512</v>
      </c>
      <c r="G33" s="81">
        <v>433</v>
      </c>
      <c r="H33" s="80">
        <v>113</v>
      </c>
      <c r="I33" s="77">
        <v>85</v>
      </c>
      <c r="J33" s="81">
        <v>186</v>
      </c>
      <c r="K33" s="80">
        <v>0</v>
      </c>
      <c r="L33" s="77">
        <v>63</v>
      </c>
      <c r="M33" s="78">
        <v>44</v>
      </c>
      <c r="N33" s="78">
        <v>59</v>
      </c>
      <c r="O33" s="78">
        <v>70</v>
      </c>
      <c r="P33" s="78">
        <v>1452</v>
      </c>
      <c r="Q33" s="78">
        <v>33</v>
      </c>
      <c r="R33" s="78">
        <v>236</v>
      </c>
      <c r="S33" s="80">
        <v>85</v>
      </c>
      <c r="T33" s="90"/>
      <c r="U33" s="85"/>
      <c r="V33" s="88"/>
      <c r="W33" s="85">
        <v>185</v>
      </c>
      <c r="X33" s="88">
        <v>62</v>
      </c>
      <c r="Y33" s="85">
        <v>197</v>
      </c>
      <c r="Z33" s="86">
        <v>118</v>
      </c>
      <c r="AA33" s="88">
        <v>1760</v>
      </c>
      <c r="AB33" s="85">
        <v>1110</v>
      </c>
      <c r="AC33" s="88">
        <v>1024</v>
      </c>
      <c r="AD33" s="91">
        <v>1732</v>
      </c>
      <c r="AE33" s="91">
        <v>1844</v>
      </c>
      <c r="AF33" s="91">
        <v>8065</v>
      </c>
      <c r="AG33" s="91">
        <v>142</v>
      </c>
      <c r="AH33" s="90">
        <f t="shared" si="0"/>
        <v>8207</v>
      </c>
      <c r="AI33" s="90">
        <v>2575</v>
      </c>
      <c r="AJ33" s="92">
        <f t="shared" si="1"/>
        <v>0.3137565492871939</v>
      </c>
      <c r="AL33" s="31"/>
    </row>
    <row r="34" spans="1:38" s="32" customFormat="1" ht="12.75">
      <c r="A34" s="94" t="s">
        <v>36</v>
      </c>
      <c r="B34" s="77">
        <v>1559</v>
      </c>
      <c r="C34" s="78">
        <v>25</v>
      </c>
      <c r="D34" s="79">
        <v>1976</v>
      </c>
      <c r="E34" s="80">
        <v>91</v>
      </c>
      <c r="F34" s="77">
        <v>6411</v>
      </c>
      <c r="G34" s="81">
        <v>3004</v>
      </c>
      <c r="H34" s="80">
        <v>560</v>
      </c>
      <c r="I34" s="77">
        <v>1107</v>
      </c>
      <c r="J34" s="81">
        <v>2263</v>
      </c>
      <c r="K34" s="80">
        <v>10</v>
      </c>
      <c r="L34" s="77">
        <v>320</v>
      </c>
      <c r="M34" s="78">
        <v>254</v>
      </c>
      <c r="N34" s="78">
        <v>416</v>
      </c>
      <c r="O34" s="78">
        <v>1093</v>
      </c>
      <c r="P34" s="78">
        <v>5768</v>
      </c>
      <c r="Q34" s="78">
        <v>125</v>
      </c>
      <c r="R34" s="78">
        <v>796</v>
      </c>
      <c r="S34" s="80">
        <v>450</v>
      </c>
      <c r="T34" s="74">
        <v>3126</v>
      </c>
      <c r="U34" s="69">
        <v>6625</v>
      </c>
      <c r="V34" s="72">
        <v>2953</v>
      </c>
      <c r="W34" s="69"/>
      <c r="X34" s="72"/>
      <c r="Y34" s="69"/>
      <c r="Z34" s="70"/>
      <c r="AA34" s="72"/>
      <c r="AB34" s="69">
        <v>5674</v>
      </c>
      <c r="AC34" s="72">
        <v>5670</v>
      </c>
      <c r="AD34" s="75">
        <v>9501</v>
      </c>
      <c r="AE34" s="75">
        <v>9898</v>
      </c>
      <c r="AF34" s="75">
        <v>66297</v>
      </c>
      <c r="AG34" s="75">
        <v>528</v>
      </c>
      <c r="AH34" s="74">
        <f t="shared" si="0"/>
        <v>66825</v>
      </c>
      <c r="AI34" s="74">
        <v>14171</v>
      </c>
      <c r="AJ34" s="76">
        <f t="shared" si="1"/>
        <v>0.2120613542835765</v>
      </c>
      <c r="AL34" s="31"/>
    </row>
    <row r="35" spans="1:38" s="32" customFormat="1" ht="12.75">
      <c r="A35" s="94" t="s">
        <v>37</v>
      </c>
      <c r="B35" s="77">
        <v>397</v>
      </c>
      <c r="C35" s="78">
        <v>8</v>
      </c>
      <c r="D35" s="79">
        <v>705</v>
      </c>
      <c r="E35" s="80">
        <v>41</v>
      </c>
      <c r="F35" s="77">
        <v>746</v>
      </c>
      <c r="G35" s="81">
        <v>302</v>
      </c>
      <c r="H35" s="80">
        <v>76</v>
      </c>
      <c r="I35" s="77">
        <v>173</v>
      </c>
      <c r="J35" s="81">
        <v>911</v>
      </c>
      <c r="K35" s="80">
        <v>0</v>
      </c>
      <c r="L35" s="77">
        <v>28</v>
      </c>
      <c r="M35" s="78">
        <v>22</v>
      </c>
      <c r="N35" s="78">
        <v>29</v>
      </c>
      <c r="O35" s="78">
        <v>56</v>
      </c>
      <c r="P35" s="78">
        <v>709</v>
      </c>
      <c r="Q35" s="78">
        <v>15</v>
      </c>
      <c r="R35" s="78">
        <v>117</v>
      </c>
      <c r="S35" s="80">
        <v>39</v>
      </c>
      <c r="T35" s="82">
        <v>953</v>
      </c>
      <c r="U35" s="77">
        <v>672</v>
      </c>
      <c r="V35" s="80">
        <v>387</v>
      </c>
      <c r="W35" s="77"/>
      <c r="X35" s="80"/>
      <c r="Y35" s="77"/>
      <c r="Z35" s="78"/>
      <c r="AA35" s="80"/>
      <c r="AB35" s="77">
        <v>1288</v>
      </c>
      <c r="AC35" s="80">
        <v>663</v>
      </c>
      <c r="AD35" s="83">
        <v>1507</v>
      </c>
      <c r="AE35" s="83">
        <v>1566</v>
      </c>
      <c r="AF35" s="83">
        <v>20868</v>
      </c>
      <c r="AG35" s="83">
        <v>82</v>
      </c>
      <c r="AH35" s="82">
        <f t="shared" si="0"/>
        <v>20950</v>
      </c>
      <c r="AI35" s="82">
        <v>2406</v>
      </c>
      <c r="AJ35" s="84">
        <f t="shared" si="1"/>
        <v>0.11484486873508354</v>
      </c>
      <c r="AL35" s="31"/>
    </row>
    <row r="36" spans="1:38" s="32" customFormat="1" ht="12.75">
      <c r="A36" s="96" t="s">
        <v>38</v>
      </c>
      <c r="B36" s="85">
        <v>83</v>
      </c>
      <c r="C36" s="86">
        <v>0</v>
      </c>
      <c r="D36" s="87">
        <v>120</v>
      </c>
      <c r="E36" s="88">
        <v>5</v>
      </c>
      <c r="F36" s="85">
        <v>1245</v>
      </c>
      <c r="G36" s="89">
        <v>379</v>
      </c>
      <c r="H36" s="88">
        <v>155</v>
      </c>
      <c r="I36" s="85">
        <v>78</v>
      </c>
      <c r="J36" s="89">
        <v>109</v>
      </c>
      <c r="K36" s="88">
        <v>0</v>
      </c>
      <c r="L36" s="85">
        <v>67</v>
      </c>
      <c r="M36" s="86">
        <v>61</v>
      </c>
      <c r="N36" s="86">
        <v>79</v>
      </c>
      <c r="O36" s="86">
        <v>41</v>
      </c>
      <c r="P36" s="86">
        <v>1232</v>
      </c>
      <c r="Q36" s="86">
        <v>26</v>
      </c>
      <c r="R36" s="86">
        <v>39</v>
      </c>
      <c r="S36" s="88">
        <v>71</v>
      </c>
      <c r="T36" s="90"/>
      <c r="U36" s="85"/>
      <c r="V36" s="88"/>
      <c r="W36" s="85">
        <v>125</v>
      </c>
      <c r="X36" s="88">
        <v>47</v>
      </c>
      <c r="Y36" s="85">
        <v>181</v>
      </c>
      <c r="Z36" s="86">
        <v>129</v>
      </c>
      <c r="AA36" s="88">
        <v>1362</v>
      </c>
      <c r="AB36" s="85">
        <v>812</v>
      </c>
      <c r="AC36" s="88">
        <v>790</v>
      </c>
      <c r="AD36" s="91">
        <v>1345</v>
      </c>
      <c r="AE36" s="91">
        <v>1362</v>
      </c>
      <c r="AF36" s="91">
        <v>4856</v>
      </c>
      <c r="AG36" s="91">
        <v>65</v>
      </c>
      <c r="AH36" s="90">
        <f t="shared" si="0"/>
        <v>4921</v>
      </c>
      <c r="AI36" s="90">
        <v>2164</v>
      </c>
      <c r="AJ36" s="92">
        <f t="shared" si="1"/>
        <v>0.4397480186953871</v>
      </c>
      <c r="AL36" s="31"/>
    </row>
    <row r="37" spans="1:38" s="32" customFormat="1" ht="12.75">
      <c r="A37" s="93" t="s">
        <v>39</v>
      </c>
      <c r="B37" s="69">
        <v>118</v>
      </c>
      <c r="C37" s="70">
        <v>8</v>
      </c>
      <c r="D37" s="71">
        <v>128</v>
      </c>
      <c r="E37" s="72">
        <v>7</v>
      </c>
      <c r="F37" s="69">
        <v>412</v>
      </c>
      <c r="G37" s="73">
        <v>151</v>
      </c>
      <c r="H37" s="72">
        <v>15</v>
      </c>
      <c r="I37" s="69">
        <v>47</v>
      </c>
      <c r="J37" s="73">
        <v>200</v>
      </c>
      <c r="K37" s="72">
        <v>0</v>
      </c>
      <c r="L37" s="69">
        <v>24</v>
      </c>
      <c r="M37" s="70">
        <v>14</v>
      </c>
      <c r="N37" s="70">
        <v>14</v>
      </c>
      <c r="O37" s="70">
        <v>12</v>
      </c>
      <c r="P37" s="70">
        <v>426</v>
      </c>
      <c r="Q37" s="70">
        <v>2</v>
      </c>
      <c r="R37" s="70">
        <v>19</v>
      </c>
      <c r="S37" s="72">
        <v>22</v>
      </c>
      <c r="T37" s="74">
        <v>198</v>
      </c>
      <c r="U37" s="69">
        <v>411</v>
      </c>
      <c r="V37" s="72">
        <v>141</v>
      </c>
      <c r="W37" s="69"/>
      <c r="X37" s="72"/>
      <c r="Y37" s="69"/>
      <c r="Z37" s="70"/>
      <c r="AA37" s="72"/>
      <c r="AB37" s="69">
        <v>579</v>
      </c>
      <c r="AC37" s="72">
        <v>248</v>
      </c>
      <c r="AD37" s="75">
        <v>561</v>
      </c>
      <c r="AE37" s="75">
        <v>569</v>
      </c>
      <c r="AF37" s="75">
        <v>2050</v>
      </c>
      <c r="AG37" s="75">
        <v>42</v>
      </c>
      <c r="AH37" s="74">
        <f t="shared" si="0"/>
        <v>2092</v>
      </c>
      <c r="AI37" s="74">
        <v>900</v>
      </c>
      <c r="AJ37" s="76">
        <f t="shared" si="1"/>
        <v>0.43021032504780116</v>
      </c>
      <c r="AL37" s="31"/>
    </row>
    <row r="38" spans="1:38" s="32" customFormat="1" ht="12.75">
      <c r="A38" s="94" t="s">
        <v>40</v>
      </c>
      <c r="B38" s="77">
        <v>73</v>
      </c>
      <c r="C38" s="78">
        <v>6</v>
      </c>
      <c r="D38" s="79">
        <v>75</v>
      </c>
      <c r="E38" s="80">
        <v>4</v>
      </c>
      <c r="F38" s="77">
        <v>578</v>
      </c>
      <c r="G38" s="81">
        <v>137</v>
      </c>
      <c r="H38" s="80">
        <v>33</v>
      </c>
      <c r="I38" s="77">
        <v>47</v>
      </c>
      <c r="J38" s="81">
        <v>98</v>
      </c>
      <c r="K38" s="80">
        <v>0</v>
      </c>
      <c r="L38" s="77">
        <v>35</v>
      </c>
      <c r="M38" s="78">
        <v>22</v>
      </c>
      <c r="N38" s="78">
        <v>36</v>
      </c>
      <c r="O38" s="78">
        <v>29</v>
      </c>
      <c r="P38" s="78">
        <v>507</v>
      </c>
      <c r="Q38" s="78">
        <v>7</v>
      </c>
      <c r="R38" s="78">
        <v>40</v>
      </c>
      <c r="S38" s="80">
        <v>36</v>
      </c>
      <c r="T38" s="82"/>
      <c r="U38" s="77"/>
      <c r="V38" s="80"/>
      <c r="W38" s="77">
        <v>87</v>
      </c>
      <c r="X38" s="80">
        <v>45</v>
      </c>
      <c r="Y38" s="77">
        <v>62</v>
      </c>
      <c r="Z38" s="78">
        <v>40</v>
      </c>
      <c r="AA38" s="80">
        <v>643</v>
      </c>
      <c r="AB38" s="77">
        <v>479</v>
      </c>
      <c r="AC38" s="80">
        <v>383</v>
      </c>
      <c r="AD38" s="83">
        <v>688</v>
      </c>
      <c r="AE38" s="83">
        <v>704</v>
      </c>
      <c r="AF38" s="83">
        <v>2092</v>
      </c>
      <c r="AG38" s="83">
        <v>71</v>
      </c>
      <c r="AH38" s="82">
        <f t="shared" si="0"/>
        <v>2163</v>
      </c>
      <c r="AI38" s="82">
        <v>982</v>
      </c>
      <c r="AJ38" s="84">
        <f t="shared" si="1"/>
        <v>0.45399907535829864</v>
      </c>
      <c r="AL38" s="31"/>
    </row>
    <row r="39" spans="1:38" s="32" customFormat="1" ht="12.75">
      <c r="A39" s="94" t="s">
        <v>41</v>
      </c>
      <c r="B39" s="77">
        <v>57</v>
      </c>
      <c r="C39" s="78">
        <v>6</v>
      </c>
      <c r="D39" s="79">
        <v>94</v>
      </c>
      <c r="E39" s="80">
        <v>15</v>
      </c>
      <c r="F39" s="77">
        <v>2935</v>
      </c>
      <c r="G39" s="81">
        <v>651</v>
      </c>
      <c r="H39" s="80">
        <v>314</v>
      </c>
      <c r="I39" s="77">
        <v>57</v>
      </c>
      <c r="J39" s="81">
        <v>101</v>
      </c>
      <c r="K39" s="80">
        <v>0</v>
      </c>
      <c r="L39" s="77">
        <v>146</v>
      </c>
      <c r="M39" s="78">
        <v>58</v>
      </c>
      <c r="N39" s="78">
        <v>235</v>
      </c>
      <c r="O39" s="78">
        <v>129</v>
      </c>
      <c r="P39" s="78">
        <v>2633</v>
      </c>
      <c r="Q39" s="78">
        <v>69</v>
      </c>
      <c r="R39" s="78">
        <v>315</v>
      </c>
      <c r="S39" s="80">
        <v>202</v>
      </c>
      <c r="T39" s="82"/>
      <c r="U39" s="77"/>
      <c r="V39" s="80"/>
      <c r="W39" s="77">
        <v>110</v>
      </c>
      <c r="X39" s="80">
        <v>50</v>
      </c>
      <c r="Y39" s="77">
        <v>235</v>
      </c>
      <c r="Z39" s="78">
        <v>178</v>
      </c>
      <c r="AA39" s="80">
        <v>3541</v>
      </c>
      <c r="AB39" s="77">
        <v>1589</v>
      </c>
      <c r="AC39" s="80">
        <v>2221</v>
      </c>
      <c r="AD39" s="83">
        <v>3498</v>
      </c>
      <c r="AE39" s="83">
        <v>3517</v>
      </c>
      <c r="AF39" s="83">
        <v>13708</v>
      </c>
      <c r="AG39" s="83">
        <v>331</v>
      </c>
      <c r="AH39" s="82">
        <f t="shared" si="0"/>
        <v>14039</v>
      </c>
      <c r="AI39" s="82">
        <v>4498</v>
      </c>
      <c r="AJ39" s="84">
        <f t="shared" si="1"/>
        <v>0.3203931903981765</v>
      </c>
      <c r="AL39" s="31"/>
    </row>
    <row r="40" spans="1:38" s="32" customFormat="1" ht="12.75">
      <c r="A40" s="94" t="s">
        <v>42</v>
      </c>
      <c r="B40" s="77">
        <v>147</v>
      </c>
      <c r="C40" s="78">
        <v>7</v>
      </c>
      <c r="D40" s="79">
        <v>114</v>
      </c>
      <c r="E40" s="80">
        <v>12</v>
      </c>
      <c r="F40" s="77">
        <v>1348</v>
      </c>
      <c r="G40" s="81">
        <v>351</v>
      </c>
      <c r="H40" s="80">
        <v>216</v>
      </c>
      <c r="I40" s="77">
        <v>87</v>
      </c>
      <c r="J40" s="81">
        <v>179</v>
      </c>
      <c r="K40" s="80">
        <v>0</v>
      </c>
      <c r="L40" s="77">
        <v>69</v>
      </c>
      <c r="M40" s="78">
        <v>49</v>
      </c>
      <c r="N40" s="78">
        <v>55</v>
      </c>
      <c r="O40" s="78">
        <v>109</v>
      </c>
      <c r="P40" s="78">
        <v>1088</v>
      </c>
      <c r="Q40" s="78">
        <v>41</v>
      </c>
      <c r="R40" s="78">
        <v>328</v>
      </c>
      <c r="S40" s="80">
        <v>92</v>
      </c>
      <c r="T40" s="82"/>
      <c r="U40" s="77"/>
      <c r="V40" s="80"/>
      <c r="W40" s="77">
        <v>147</v>
      </c>
      <c r="X40" s="80">
        <v>110</v>
      </c>
      <c r="Y40" s="77">
        <v>194</v>
      </c>
      <c r="Z40" s="78">
        <v>145</v>
      </c>
      <c r="AA40" s="80">
        <v>1500</v>
      </c>
      <c r="AB40" s="77">
        <v>1065</v>
      </c>
      <c r="AC40" s="80">
        <v>937</v>
      </c>
      <c r="AD40" s="83">
        <v>1703</v>
      </c>
      <c r="AE40" s="83">
        <v>1824</v>
      </c>
      <c r="AF40" s="83">
        <v>8211</v>
      </c>
      <c r="AG40" s="83">
        <v>101</v>
      </c>
      <c r="AH40" s="82">
        <f t="shared" si="0"/>
        <v>8312</v>
      </c>
      <c r="AI40" s="82">
        <v>2303</v>
      </c>
      <c r="AJ40" s="84">
        <f t="shared" si="1"/>
        <v>0.27706929740134745</v>
      </c>
      <c r="AL40" s="31"/>
    </row>
    <row r="41" spans="1:38" s="32" customFormat="1" ht="12.75">
      <c r="A41" s="96" t="s">
        <v>43</v>
      </c>
      <c r="B41" s="85">
        <v>770</v>
      </c>
      <c r="C41" s="86">
        <v>32</v>
      </c>
      <c r="D41" s="87">
        <v>786</v>
      </c>
      <c r="E41" s="88">
        <v>123</v>
      </c>
      <c r="F41" s="85">
        <v>1470</v>
      </c>
      <c r="G41" s="89">
        <v>325</v>
      </c>
      <c r="H41" s="88">
        <v>107</v>
      </c>
      <c r="I41" s="85">
        <v>312</v>
      </c>
      <c r="J41" s="89">
        <v>1328</v>
      </c>
      <c r="K41" s="88">
        <v>0</v>
      </c>
      <c r="L41" s="85">
        <v>55</v>
      </c>
      <c r="M41" s="86">
        <v>45</v>
      </c>
      <c r="N41" s="86">
        <v>54</v>
      </c>
      <c r="O41" s="86">
        <v>73</v>
      </c>
      <c r="P41" s="86">
        <v>1297</v>
      </c>
      <c r="Q41" s="86">
        <v>37</v>
      </c>
      <c r="R41" s="86">
        <v>189</v>
      </c>
      <c r="S41" s="88">
        <v>57</v>
      </c>
      <c r="T41" s="90">
        <v>1502</v>
      </c>
      <c r="U41" s="85">
        <v>1142</v>
      </c>
      <c r="V41" s="88">
        <v>629</v>
      </c>
      <c r="W41" s="85"/>
      <c r="X41" s="88"/>
      <c r="Y41" s="85"/>
      <c r="Z41" s="86"/>
      <c r="AA41" s="88"/>
      <c r="AB41" s="85">
        <v>2287</v>
      </c>
      <c r="AC41" s="88">
        <v>935</v>
      </c>
      <c r="AD41" s="91">
        <v>2578</v>
      </c>
      <c r="AE41" s="91">
        <v>2561</v>
      </c>
      <c r="AF41" s="91">
        <v>20719</v>
      </c>
      <c r="AG41" s="91">
        <v>158</v>
      </c>
      <c r="AH41" s="90">
        <f t="shared" si="0"/>
        <v>20877</v>
      </c>
      <c r="AI41" s="90">
        <v>3827</v>
      </c>
      <c r="AJ41" s="92">
        <f t="shared" si="1"/>
        <v>0.18331177851223834</v>
      </c>
      <c r="AL41" s="31"/>
    </row>
    <row r="42" spans="1:38" s="32" customFormat="1" ht="12.75">
      <c r="A42" s="93" t="s">
        <v>44</v>
      </c>
      <c r="B42" s="69">
        <v>41</v>
      </c>
      <c r="C42" s="70">
        <v>1</v>
      </c>
      <c r="D42" s="71">
        <v>29</v>
      </c>
      <c r="E42" s="72">
        <v>3</v>
      </c>
      <c r="F42" s="69">
        <v>992</v>
      </c>
      <c r="G42" s="73">
        <v>256</v>
      </c>
      <c r="H42" s="72">
        <v>59</v>
      </c>
      <c r="I42" s="69">
        <v>41</v>
      </c>
      <c r="J42" s="73">
        <v>28</v>
      </c>
      <c r="K42" s="72">
        <v>0</v>
      </c>
      <c r="L42" s="69">
        <v>76</v>
      </c>
      <c r="M42" s="70">
        <v>39</v>
      </c>
      <c r="N42" s="70">
        <v>99</v>
      </c>
      <c r="O42" s="70">
        <v>36</v>
      </c>
      <c r="P42" s="70">
        <v>714</v>
      </c>
      <c r="Q42" s="70">
        <v>12</v>
      </c>
      <c r="R42" s="70">
        <v>79</v>
      </c>
      <c r="S42" s="72">
        <v>102</v>
      </c>
      <c r="T42" s="74"/>
      <c r="U42" s="69"/>
      <c r="V42" s="72"/>
      <c r="W42" s="69">
        <v>45</v>
      </c>
      <c r="X42" s="72">
        <v>22</v>
      </c>
      <c r="Y42" s="69">
        <v>102</v>
      </c>
      <c r="Z42" s="70">
        <v>69</v>
      </c>
      <c r="AA42" s="72">
        <v>1081</v>
      </c>
      <c r="AB42" s="69">
        <v>484</v>
      </c>
      <c r="AC42" s="72">
        <v>657</v>
      </c>
      <c r="AD42" s="75">
        <v>965</v>
      </c>
      <c r="AE42" s="75">
        <v>1027</v>
      </c>
      <c r="AF42" s="75">
        <v>2493</v>
      </c>
      <c r="AG42" s="75">
        <v>111</v>
      </c>
      <c r="AH42" s="74">
        <f t="shared" si="0"/>
        <v>2604</v>
      </c>
      <c r="AI42" s="74">
        <v>1531</v>
      </c>
      <c r="AJ42" s="76">
        <f t="shared" si="1"/>
        <v>0.5879416282642089</v>
      </c>
      <c r="AL42" s="31"/>
    </row>
    <row r="43" spans="1:38" s="32" customFormat="1" ht="12.75">
      <c r="A43" s="94" t="s">
        <v>45</v>
      </c>
      <c r="B43" s="77">
        <v>91</v>
      </c>
      <c r="C43" s="78">
        <v>10</v>
      </c>
      <c r="D43" s="79">
        <v>104</v>
      </c>
      <c r="E43" s="80">
        <v>0</v>
      </c>
      <c r="F43" s="77">
        <v>1237</v>
      </c>
      <c r="G43" s="81">
        <v>409</v>
      </c>
      <c r="H43" s="80">
        <v>19</v>
      </c>
      <c r="I43" s="77">
        <v>73</v>
      </c>
      <c r="J43" s="81">
        <v>123</v>
      </c>
      <c r="K43" s="80">
        <v>0</v>
      </c>
      <c r="L43" s="77">
        <v>51</v>
      </c>
      <c r="M43" s="78">
        <v>39</v>
      </c>
      <c r="N43" s="78">
        <v>57</v>
      </c>
      <c r="O43" s="78">
        <v>56</v>
      </c>
      <c r="P43" s="78">
        <v>1078</v>
      </c>
      <c r="Q43" s="78">
        <v>27</v>
      </c>
      <c r="R43" s="78">
        <v>320</v>
      </c>
      <c r="S43" s="80">
        <v>38</v>
      </c>
      <c r="T43" s="82">
        <v>95</v>
      </c>
      <c r="U43" s="77">
        <v>975</v>
      </c>
      <c r="V43" s="80">
        <v>708</v>
      </c>
      <c r="W43" s="77"/>
      <c r="X43" s="80"/>
      <c r="Y43" s="77"/>
      <c r="Z43" s="78"/>
      <c r="AA43" s="80"/>
      <c r="AB43" s="77">
        <v>828</v>
      </c>
      <c r="AC43" s="80">
        <v>973</v>
      </c>
      <c r="AD43" s="83">
        <v>1453</v>
      </c>
      <c r="AE43" s="83">
        <v>1539</v>
      </c>
      <c r="AF43" s="83">
        <v>4360</v>
      </c>
      <c r="AG43" s="83">
        <v>197</v>
      </c>
      <c r="AH43" s="82">
        <f t="shared" si="0"/>
        <v>4557</v>
      </c>
      <c r="AI43" s="82">
        <v>2049</v>
      </c>
      <c r="AJ43" s="84">
        <f t="shared" si="1"/>
        <v>0.44963791968400263</v>
      </c>
      <c r="AL43" s="31"/>
    </row>
    <row r="44" spans="1:38" s="32" customFormat="1" ht="12.75">
      <c r="A44" s="94" t="s">
        <v>46</v>
      </c>
      <c r="B44" s="77">
        <v>201</v>
      </c>
      <c r="C44" s="78">
        <v>6</v>
      </c>
      <c r="D44" s="79">
        <v>246</v>
      </c>
      <c r="E44" s="80">
        <v>18</v>
      </c>
      <c r="F44" s="77">
        <v>985</v>
      </c>
      <c r="G44" s="81">
        <v>443</v>
      </c>
      <c r="H44" s="80">
        <v>46</v>
      </c>
      <c r="I44" s="77">
        <v>128</v>
      </c>
      <c r="J44" s="81">
        <v>328</v>
      </c>
      <c r="K44" s="80">
        <v>0</v>
      </c>
      <c r="L44" s="77">
        <v>34</v>
      </c>
      <c r="M44" s="78">
        <v>25</v>
      </c>
      <c r="N44" s="78">
        <v>24</v>
      </c>
      <c r="O44" s="78">
        <v>43</v>
      </c>
      <c r="P44" s="78">
        <v>1004</v>
      </c>
      <c r="Q44" s="78">
        <v>13</v>
      </c>
      <c r="R44" s="78">
        <v>265</v>
      </c>
      <c r="S44" s="80">
        <v>37</v>
      </c>
      <c r="T44" s="82">
        <v>421</v>
      </c>
      <c r="U44" s="77">
        <v>882</v>
      </c>
      <c r="V44" s="80">
        <v>580</v>
      </c>
      <c r="W44" s="77"/>
      <c r="X44" s="80"/>
      <c r="Y44" s="77"/>
      <c r="Z44" s="78"/>
      <c r="AA44" s="80"/>
      <c r="AB44" s="77">
        <v>925</v>
      </c>
      <c r="AC44" s="80">
        <v>833</v>
      </c>
      <c r="AD44" s="83">
        <v>1506</v>
      </c>
      <c r="AE44" s="83">
        <v>1533</v>
      </c>
      <c r="AF44" s="83">
        <v>10040</v>
      </c>
      <c r="AG44" s="83">
        <v>92</v>
      </c>
      <c r="AH44" s="82">
        <f t="shared" si="0"/>
        <v>10132</v>
      </c>
      <c r="AI44" s="82">
        <v>2023</v>
      </c>
      <c r="AJ44" s="84">
        <f t="shared" si="1"/>
        <v>0.19966442953020133</v>
      </c>
      <c r="AL44" s="31"/>
    </row>
    <row r="45" spans="1:38" s="32" customFormat="1" ht="12.75">
      <c r="A45" s="94" t="s">
        <v>47</v>
      </c>
      <c r="B45" s="77">
        <v>86</v>
      </c>
      <c r="C45" s="78">
        <v>4</v>
      </c>
      <c r="D45" s="79">
        <v>134</v>
      </c>
      <c r="E45" s="80">
        <v>12</v>
      </c>
      <c r="F45" s="77">
        <v>236</v>
      </c>
      <c r="G45" s="81">
        <v>60</v>
      </c>
      <c r="H45" s="80">
        <v>21</v>
      </c>
      <c r="I45" s="77">
        <v>86</v>
      </c>
      <c r="J45" s="81">
        <v>126</v>
      </c>
      <c r="K45" s="80">
        <v>2</v>
      </c>
      <c r="L45" s="77">
        <v>14</v>
      </c>
      <c r="M45" s="78">
        <v>7</v>
      </c>
      <c r="N45" s="78">
        <v>9</v>
      </c>
      <c r="O45" s="78">
        <v>11</v>
      </c>
      <c r="P45" s="78">
        <v>249</v>
      </c>
      <c r="Q45" s="78">
        <v>5</v>
      </c>
      <c r="R45" s="78">
        <v>9</v>
      </c>
      <c r="S45" s="80">
        <v>18</v>
      </c>
      <c r="T45" s="82"/>
      <c r="U45" s="77"/>
      <c r="V45" s="80"/>
      <c r="W45" s="77">
        <v>118</v>
      </c>
      <c r="X45" s="80">
        <v>69</v>
      </c>
      <c r="Y45" s="77">
        <v>21</v>
      </c>
      <c r="Z45" s="78">
        <v>17</v>
      </c>
      <c r="AA45" s="80">
        <v>292</v>
      </c>
      <c r="AB45" s="77">
        <v>235</v>
      </c>
      <c r="AC45" s="80">
        <v>248</v>
      </c>
      <c r="AD45" s="83">
        <v>398</v>
      </c>
      <c r="AE45" s="83">
        <v>426</v>
      </c>
      <c r="AF45" s="83">
        <v>3258</v>
      </c>
      <c r="AG45" s="83">
        <v>19</v>
      </c>
      <c r="AH45" s="82">
        <f t="shared" si="0"/>
        <v>3277</v>
      </c>
      <c r="AI45" s="82">
        <v>588</v>
      </c>
      <c r="AJ45" s="84">
        <f t="shared" si="1"/>
        <v>0.17943240768996033</v>
      </c>
      <c r="AL45" s="31"/>
    </row>
    <row r="46" spans="1:38" s="32" customFormat="1" ht="12.75">
      <c r="A46" s="96" t="s">
        <v>48</v>
      </c>
      <c r="B46" s="85">
        <v>1050</v>
      </c>
      <c r="C46" s="86">
        <v>107</v>
      </c>
      <c r="D46" s="87">
        <v>964</v>
      </c>
      <c r="E46" s="88">
        <v>464</v>
      </c>
      <c r="F46" s="85">
        <v>348</v>
      </c>
      <c r="G46" s="89">
        <v>126</v>
      </c>
      <c r="H46" s="88">
        <v>22</v>
      </c>
      <c r="I46" s="85">
        <v>605</v>
      </c>
      <c r="J46" s="89">
        <v>1756</v>
      </c>
      <c r="K46" s="88">
        <v>0</v>
      </c>
      <c r="L46" s="85">
        <v>30</v>
      </c>
      <c r="M46" s="86">
        <v>8</v>
      </c>
      <c r="N46" s="86">
        <v>45</v>
      </c>
      <c r="O46" s="86">
        <v>28</v>
      </c>
      <c r="P46" s="86">
        <v>243</v>
      </c>
      <c r="Q46" s="86">
        <v>24</v>
      </c>
      <c r="R46" s="86">
        <v>37</v>
      </c>
      <c r="S46" s="88">
        <v>34</v>
      </c>
      <c r="T46" s="90">
        <v>2086</v>
      </c>
      <c r="U46" s="85">
        <v>341</v>
      </c>
      <c r="V46" s="88">
        <v>114</v>
      </c>
      <c r="W46" s="85"/>
      <c r="X46" s="88"/>
      <c r="Y46" s="85"/>
      <c r="Z46" s="86"/>
      <c r="AA46" s="88"/>
      <c r="AB46" s="85">
        <v>1162</v>
      </c>
      <c r="AC46" s="88">
        <v>717</v>
      </c>
      <c r="AD46" s="91">
        <v>1625</v>
      </c>
      <c r="AE46" s="91">
        <v>1711</v>
      </c>
      <c r="AF46" s="91">
        <v>6062</v>
      </c>
      <c r="AG46" s="91">
        <v>234</v>
      </c>
      <c r="AH46" s="90">
        <f t="shared" si="0"/>
        <v>6296</v>
      </c>
      <c r="AI46" s="90">
        <v>3317</v>
      </c>
      <c r="AJ46" s="92">
        <f t="shared" si="1"/>
        <v>0.5268424396442185</v>
      </c>
      <c r="AL46" s="31"/>
    </row>
    <row r="47" spans="1:38" s="32" customFormat="1" ht="12.75">
      <c r="A47" s="93" t="s">
        <v>49</v>
      </c>
      <c r="B47" s="69">
        <v>166</v>
      </c>
      <c r="C47" s="70">
        <v>4</v>
      </c>
      <c r="D47" s="71">
        <v>421</v>
      </c>
      <c r="E47" s="72">
        <v>34</v>
      </c>
      <c r="F47" s="69">
        <v>542</v>
      </c>
      <c r="G47" s="73">
        <v>127</v>
      </c>
      <c r="H47" s="72">
        <v>61</v>
      </c>
      <c r="I47" s="69">
        <v>150</v>
      </c>
      <c r="J47" s="73">
        <v>343</v>
      </c>
      <c r="K47" s="72">
        <v>3</v>
      </c>
      <c r="L47" s="69">
        <v>25</v>
      </c>
      <c r="M47" s="70">
        <v>20</v>
      </c>
      <c r="N47" s="70">
        <v>31</v>
      </c>
      <c r="O47" s="70">
        <v>33</v>
      </c>
      <c r="P47" s="70">
        <v>393</v>
      </c>
      <c r="Q47" s="70">
        <v>7</v>
      </c>
      <c r="R47" s="70">
        <v>82</v>
      </c>
      <c r="S47" s="72">
        <v>60</v>
      </c>
      <c r="T47" s="74"/>
      <c r="U47" s="69"/>
      <c r="V47" s="72"/>
      <c r="W47" s="69">
        <v>382</v>
      </c>
      <c r="X47" s="72">
        <v>90</v>
      </c>
      <c r="Y47" s="69">
        <v>51</v>
      </c>
      <c r="Z47" s="70">
        <v>36</v>
      </c>
      <c r="AA47" s="72">
        <v>604</v>
      </c>
      <c r="AB47" s="69">
        <v>521</v>
      </c>
      <c r="AC47" s="72">
        <v>519</v>
      </c>
      <c r="AD47" s="75">
        <v>869</v>
      </c>
      <c r="AE47" s="75">
        <v>866</v>
      </c>
      <c r="AF47" s="75">
        <v>5120</v>
      </c>
      <c r="AG47" s="75">
        <v>44</v>
      </c>
      <c r="AH47" s="74">
        <f t="shared" si="0"/>
        <v>5164</v>
      </c>
      <c r="AI47" s="74">
        <v>1456</v>
      </c>
      <c r="AJ47" s="76">
        <f t="shared" si="1"/>
        <v>0.2819519752130132</v>
      </c>
      <c r="AL47" s="31"/>
    </row>
    <row r="48" spans="1:38" s="32" customFormat="1" ht="12.75">
      <c r="A48" s="94" t="s">
        <v>50</v>
      </c>
      <c r="B48" s="77">
        <v>533</v>
      </c>
      <c r="C48" s="78">
        <v>23</v>
      </c>
      <c r="D48" s="79">
        <v>622</v>
      </c>
      <c r="E48" s="80">
        <v>36</v>
      </c>
      <c r="F48" s="77">
        <v>3424</v>
      </c>
      <c r="G48" s="81">
        <v>1073</v>
      </c>
      <c r="H48" s="80">
        <v>203</v>
      </c>
      <c r="I48" s="77">
        <v>299</v>
      </c>
      <c r="J48" s="81">
        <v>860</v>
      </c>
      <c r="K48" s="80">
        <v>0</v>
      </c>
      <c r="L48" s="77">
        <v>139</v>
      </c>
      <c r="M48" s="78">
        <v>104</v>
      </c>
      <c r="N48" s="78">
        <v>129</v>
      </c>
      <c r="O48" s="78">
        <v>257</v>
      </c>
      <c r="P48" s="78">
        <v>3006</v>
      </c>
      <c r="Q48" s="78">
        <v>74</v>
      </c>
      <c r="R48" s="78">
        <v>762</v>
      </c>
      <c r="S48" s="80">
        <v>146</v>
      </c>
      <c r="T48" s="82"/>
      <c r="U48" s="77"/>
      <c r="V48" s="80"/>
      <c r="W48" s="77">
        <v>703</v>
      </c>
      <c r="X48" s="80">
        <v>324</v>
      </c>
      <c r="Y48" s="77">
        <v>426</v>
      </c>
      <c r="Z48" s="78">
        <v>364</v>
      </c>
      <c r="AA48" s="80">
        <v>3880</v>
      </c>
      <c r="AB48" s="77">
        <v>2689</v>
      </c>
      <c r="AC48" s="80">
        <v>2662</v>
      </c>
      <c r="AD48" s="83">
        <v>4200</v>
      </c>
      <c r="AE48" s="83">
        <v>4510</v>
      </c>
      <c r="AF48" s="83">
        <v>32259</v>
      </c>
      <c r="AG48" s="83">
        <v>191</v>
      </c>
      <c r="AH48" s="82">
        <f t="shared" si="0"/>
        <v>32450</v>
      </c>
      <c r="AI48" s="82">
        <v>6218</v>
      </c>
      <c r="AJ48" s="84">
        <f t="shared" si="1"/>
        <v>0.19161787365177196</v>
      </c>
      <c r="AL48" s="31"/>
    </row>
    <row r="49" spans="1:38" s="32" customFormat="1" ht="12.75">
      <c r="A49" s="94" t="s">
        <v>51</v>
      </c>
      <c r="B49" s="77">
        <v>129</v>
      </c>
      <c r="C49" s="78">
        <v>2</v>
      </c>
      <c r="D49" s="79">
        <v>249</v>
      </c>
      <c r="E49" s="80">
        <v>7</v>
      </c>
      <c r="F49" s="77">
        <v>1156</v>
      </c>
      <c r="G49" s="81">
        <v>440</v>
      </c>
      <c r="H49" s="80">
        <v>173</v>
      </c>
      <c r="I49" s="77">
        <v>87</v>
      </c>
      <c r="J49" s="81">
        <v>274</v>
      </c>
      <c r="K49" s="80">
        <v>0</v>
      </c>
      <c r="L49" s="77">
        <v>52</v>
      </c>
      <c r="M49" s="78">
        <v>33</v>
      </c>
      <c r="N49" s="78">
        <v>52</v>
      </c>
      <c r="O49" s="78">
        <v>54</v>
      </c>
      <c r="P49" s="78">
        <v>1057</v>
      </c>
      <c r="Q49" s="78">
        <v>19</v>
      </c>
      <c r="R49" s="78">
        <v>114</v>
      </c>
      <c r="S49" s="80">
        <v>302</v>
      </c>
      <c r="T49" s="82">
        <v>317</v>
      </c>
      <c r="U49" s="77">
        <v>852</v>
      </c>
      <c r="V49" s="80">
        <v>877</v>
      </c>
      <c r="W49" s="77"/>
      <c r="X49" s="80"/>
      <c r="Y49" s="77"/>
      <c r="Z49" s="78"/>
      <c r="AA49" s="80"/>
      <c r="AB49" s="77">
        <v>951</v>
      </c>
      <c r="AC49" s="80">
        <v>907</v>
      </c>
      <c r="AD49" s="83">
        <v>1495</v>
      </c>
      <c r="AE49" s="83">
        <v>1556</v>
      </c>
      <c r="AF49" s="83">
        <v>5982</v>
      </c>
      <c r="AG49" s="83">
        <v>191</v>
      </c>
      <c r="AH49" s="82">
        <f t="shared" si="0"/>
        <v>6173</v>
      </c>
      <c r="AI49" s="82">
        <v>2351</v>
      </c>
      <c r="AJ49" s="84">
        <f t="shared" si="1"/>
        <v>0.38085209784545604</v>
      </c>
      <c r="AL49" s="31"/>
    </row>
    <row r="50" spans="1:38" s="32" customFormat="1" ht="12.75">
      <c r="A50" s="96" t="s">
        <v>52</v>
      </c>
      <c r="B50" s="85">
        <v>200</v>
      </c>
      <c r="C50" s="86">
        <v>16</v>
      </c>
      <c r="D50" s="87">
        <v>273</v>
      </c>
      <c r="E50" s="88">
        <v>21</v>
      </c>
      <c r="F50" s="85">
        <v>1115</v>
      </c>
      <c r="G50" s="89">
        <v>388</v>
      </c>
      <c r="H50" s="88">
        <v>42</v>
      </c>
      <c r="I50" s="85">
        <v>129</v>
      </c>
      <c r="J50" s="89">
        <v>347</v>
      </c>
      <c r="K50" s="88">
        <v>0</v>
      </c>
      <c r="L50" s="85">
        <v>21</v>
      </c>
      <c r="M50" s="86">
        <v>22</v>
      </c>
      <c r="N50" s="86">
        <v>15</v>
      </c>
      <c r="O50" s="86">
        <v>30</v>
      </c>
      <c r="P50" s="86">
        <v>734</v>
      </c>
      <c r="Q50" s="86">
        <v>9</v>
      </c>
      <c r="R50" s="86">
        <v>697</v>
      </c>
      <c r="S50" s="88">
        <v>34</v>
      </c>
      <c r="T50" s="90">
        <v>383</v>
      </c>
      <c r="U50" s="85">
        <v>933</v>
      </c>
      <c r="V50" s="88">
        <v>602</v>
      </c>
      <c r="W50" s="85"/>
      <c r="X50" s="88"/>
      <c r="Y50" s="85"/>
      <c r="Z50" s="86"/>
      <c r="AA50" s="88"/>
      <c r="AB50" s="85">
        <v>790</v>
      </c>
      <c r="AC50" s="88">
        <v>1099</v>
      </c>
      <c r="AD50" s="91">
        <v>1547</v>
      </c>
      <c r="AE50" s="91">
        <v>1596</v>
      </c>
      <c r="AF50" s="91">
        <v>4889</v>
      </c>
      <c r="AG50" s="91">
        <v>178</v>
      </c>
      <c r="AH50" s="90">
        <f t="shared" si="0"/>
        <v>5067</v>
      </c>
      <c r="AI50" s="90">
        <v>2254</v>
      </c>
      <c r="AJ50" s="92">
        <f t="shared" si="1"/>
        <v>0.44483915531872903</v>
      </c>
      <c r="AL50" s="31"/>
    </row>
    <row r="51" spans="1:46" s="2" customFormat="1" ht="13.5" thickBot="1">
      <c r="A51" s="36" t="s">
        <v>53</v>
      </c>
      <c r="B51" s="37">
        <f aca="true" t="shared" si="2" ref="B51:G51">SUM(B7:B50)</f>
        <v>16122</v>
      </c>
      <c r="C51" s="38">
        <f t="shared" si="2"/>
        <v>734</v>
      </c>
      <c r="D51" s="38">
        <f t="shared" si="2"/>
        <v>23980</v>
      </c>
      <c r="E51" s="38">
        <f t="shared" si="2"/>
        <v>1966</v>
      </c>
      <c r="F51" s="38">
        <f t="shared" si="2"/>
        <v>87460</v>
      </c>
      <c r="G51" s="38">
        <f t="shared" si="2"/>
        <v>29785</v>
      </c>
      <c r="H51" s="38">
        <f aca="true" t="shared" si="3" ref="H51:S51">SUM(H7:H50)</f>
        <v>8325</v>
      </c>
      <c r="I51" s="38">
        <f t="shared" si="3"/>
        <v>11074</v>
      </c>
      <c r="J51" s="38">
        <f>SUM(J7:J50)</f>
        <v>29023</v>
      </c>
      <c r="K51" s="38">
        <f t="shared" si="3"/>
        <v>20</v>
      </c>
      <c r="L51" s="38">
        <f t="shared" si="3"/>
        <v>4987</v>
      </c>
      <c r="M51" s="38">
        <f t="shared" si="3"/>
        <v>2915</v>
      </c>
      <c r="N51" s="38">
        <f t="shared" si="3"/>
        <v>4280</v>
      </c>
      <c r="O51" s="38">
        <f t="shared" si="3"/>
        <v>6532</v>
      </c>
      <c r="P51" s="38">
        <f t="shared" si="3"/>
        <v>80743</v>
      </c>
      <c r="Q51" s="38">
        <f t="shared" si="3"/>
        <v>2082</v>
      </c>
      <c r="R51" s="38">
        <f t="shared" si="3"/>
        <v>16660</v>
      </c>
      <c r="S51" s="38">
        <f t="shared" si="3"/>
        <v>5375</v>
      </c>
      <c r="T51" s="38">
        <f>SUM(T7:T50)</f>
        <v>19449</v>
      </c>
      <c r="U51" s="37">
        <f>SUM(U7:U50)</f>
        <v>41073</v>
      </c>
      <c r="V51" s="38">
        <f>SUM(V7:V50)</f>
        <v>27267</v>
      </c>
      <c r="W51" s="38">
        <f aca="true" t="shared" si="4" ref="W51:AI51">SUM(W7:W50)</f>
        <v>11578</v>
      </c>
      <c r="X51" s="38">
        <f t="shared" si="4"/>
        <v>5074</v>
      </c>
      <c r="Y51" s="38">
        <f t="shared" si="4"/>
        <v>4900</v>
      </c>
      <c r="Z51" s="38">
        <f t="shared" si="4"/>
        <v>3747</v>
      </c>
      <c r="AA51" s="38">
        <f t="shared" si="4"/>
        <v>49586</v>
      </c>
      <c r="AB51" s="38">
        <f t="shared" si="4"/>
        <v>75438</v>
      </c>
      <c r="AC51" s="38">
        <f t="shared" si="4"/>
        <v>75691</v>
      </c>
      <c r="AD51" s="38">
        <f t="shared" si="4"/>
        <v>125396</v>
      </c>
      <c r="AE51" s="37">
        <f t="shared" si="4"/>
        <v>129088</v>
      </c>
      <c r="AF51" s="37">
        <f t="shared" si="4"/>
        <v>710935</v>
      </c>
      <c r="AG51" s="37">
        <f t="shared" si="4"/>
        <v>10334</v>
      </c>
      <c r="AH51" s="38">
        <f t="shared" si="4"/>
        <v>721269</v>
      </c>
      <c r="AI51" s="38">
        <f t="shared" si="4"/>
        <v>182627</v>
      </c>
      <c r="AJ51" s="39">
        <f t="shared" si="1"/>
        <v>0.25320234198336544</v>
      </c>
      <c r="AK51" s="40"/>
      <c r="AL51" s="3"/>
      <c r="AM51" s="3"/>
      <c r="AN51" s="3"/>
      <c r="AO51" s="3"/>
      <c r="AP51" s="3"/>
      <c r="AQ51" s="3"/>
      <c r="AR51" s="3"/>
      <c r="AS51" s="3"/>
      <c r="AT51" s="3"/>
    </row>
    <row r="52" spans="1:46" s="21" customFormat="1" ht="13.5" thickTop="1">
      <c r="A52" s="20" t="s">
        <v>54</v>
      </c>
      <c r="B52" s="33"/>
      <c r="C52" s="43"/>
      <c r="D52" s="35">
        <f>D51-B51</f>
        <v>7858</v>
      </c>
      <c r="E52" s="101"/>
      <c r="F52" s="100">
        <f>F51-G51</f>
        <v>57675</v>
      </c>
      <c r="G52" s="35"/>
      <c r="H52" s="102"/>
      <c r="I52" s="59"/>
      <c r="J52" s="35">
        <f>J51-I51</f>
        <v>17949</v>
      </c>
      <c r="K52" s="102"/>
      <c r="L52" s="59"/>
      <c r="M52" s="43"/>
      <c r="N52" s="43"/>
      <c r="O52" s="43"/>
      <c r="P52" s="35">
        <f>P51-R51</f>
        <v>64083</v>
      </c>
      <c r="Q52" s="43"/>
      <c r="R52" s="43"/>
      <c r="S52" s="102"/>
      <c r="T52" s="33"/>
      <c r="U52" s="100">
        <f>U51-V51</f>
        <v>13806</v>
      </c>
      <c r="V52" s="34"/>
      <c r="W52" s="100">
        <f>W51-X51</f>
        <v>6504</v>
      </c>
      <c r="X52" s="43"/>
      <c r="Y52" s="59"/>
      <c r="Z52" s="43"/>
      <c r="AA52" s="34">
        <f>AA51-Y51</f>
        <v>44686</v>
      </c>
      <c r="AB52" s="100"/>
      <c r="AC52" s="101">
        <f>AC51-AB51</f>
        <v>253</v>
      </c>
      <c r="AD52" s="58"/>
      <c r="AE52" s="58"/>
      <c r="AF52" s="61"/>
      <c r="AG52" s="62"/>
      <c r="AH52" s="62"/>
      <c r="AI52" s="63"/>
      <c r="AJ52" s="64"/>
      <c r="AK52" s="5"/>
      <c r="AL52" s="25"/>
      <c r="AR52" s="25"/>
      <c r="AT52" s="25"/>
    </row>
    <row r="53" spans="1:38" s="21" customFormat="1" ht="12.75">
      <c r="A53" s="22" t="s">
        <v>55</v>
      </c>
      <c r="B53" s="42">
        <f>B51/SUM($B51:$E51)</f>
        <v>0.37666464183916637</v>
      </c>
      <c r="C53" s="42">
        <f>C51/SUM($B51:$E51)</f>
        <v>0.0171487313676931</v>
      </c>
      <c r="D53" s="42">
        <f>D51/SUM($B51:$E51)</f>
        <v>0.560254193729265</v>
      </c>
      <c r="E53" s="42">
        <f>E51/SUM($B51:$E51)</f>
        <v>0.04593243306387552</v>
      </c>
      <c r="F53" s="42">
        <f>F51/SUM($F51:$H51)</f>
        <v>0.6965039420243688</v>
      </c>
      <c r="G53" s="42">
        <f>G51/SUM($F51:$H51)</f>
        <v>0.23719837540813887</v>
      </c>
      <c r="H53" s="42">
        <f>H51/SUM($F51:$H51)</f>
        <v>0.06629768256749223</v>
      </c>
      <c r="I53" s="42">
        <f>I51/SUM($I51:$K51)</f>
        <v>0.27604257546675975</v>
      </c>
      <c r="J53" s="42">
        <f>J51/SUM($I51:$K51)</f>
        <v>0.7234588827679039</v>
      </c>
      <c r="K53" s="42">
        <f>K51/SUM($I51:$K51)</f>
        <v>0.0004985417653363911</v>
      </c>
      <c r="L53" s="42">
        <f aca="true" t="shared" si="5" ref="L53:S53">L51/SUM($L51:$S51)</f>
        <v>0.0403563856474663</v>
      </c>
      <c r="M53" s="42">
        <f t="shared" si="5"/>
        <v>0.02358910450418373</v>
      </c>
      <c r="N53" s="42">
        <f t="shared" si="5"/>
        <v>0.0346351174195219</v>
      </c>
      <c r="O53" s="42">
        <f t="shared" si="5"/>
        <v>0.05285901565054137</v>
      </c>
      <c r="P53" s="42">
        <f t="shared" si="5"/>
        <v>0.653397963973004</v>
      </c>
      <c r="Q53" s="42">
        <f t="shared" si="5"/>
        <v>0.016848204314823506</v>
      </c>
      <c r="R53" s="42">
        <f t="shared" si="5"/>
        <v>0.13481800378720443</v>
      </c>
      <c r="S53" s="103">
        <f t="shared" si="5"/>
        <v>0.04349620470325473</v>
      </c>
      <c r="T53" s="42">
        <v>1</v>
      </c>
      <c r="U53" s="42">
        <f>U51/SUM($C51:$D51)</f>
        <v>1.6619325078902647</v>
      </c>
      <c r="V53" s="42">
        <f>V51/SUM($C51:$D51)</f>
        <v>1.103301772274824</v>
      </c>
      <c r="W53" s="42">
        <f>W51/SUM($E51:$F51)</f>
        <v>0.129470176458748</v>
      </c>
      <c r="X53" s="42">
        <f>X51/SUM($E51:$F51)</f>
        <v>0.05673965066088162</v>
      </c>
      <c r="Y53" s="42">
        <f>Y51/SUM($G51:$I51)</f>
        <v>0.09962589459986988</v>
      </c>
      <c r="Z53" s="42">
        <f>Z51/SUM($G51:$I51)</f>
        <v>0.07618331164606376</v>
      </c>
      <c r="AA53" s="42">
        <f>AA51/SUM($G51:$I51)</f>
        <v>1.0081733897202343</v>
      </c>
      <c r="AB53" s="42">
        <f>AB51/SUM($J51:$K51)</f>
        <v>2.597458940192129</v>
      </c>
      <c r="AC53" s="42">
        <f>AC51/SUM($J51:$K51)</f>
        <v>2.606170161484695</v>
      </c>
      <c r="AD53" s="42">
        <v>1</v>
      </c>
      <c r="AE53" s="42">
        <v>1</v>
      </c>
      <c r="AF53" s="65"/>
      <c r="AG53" s="66"/>
      <c r="AH53" s="66"/>
      <c r="AI53" s="66"/>
      <c r="AJ53" s="67"/>
      <c r="AK53" s="5"/>
      <c r="AL53" s="25"/>
    </row>
  </sheetData>
  <mergeCells count="15">
    <mergeCell ref="T4:V4"/>
    <mergeCell ref="W4:AA4"/>
    <mergeCell ref="AB4:AC4"/>
    <mergeCell ref="AB5:AC5"/>
    <mergeCell ref="T2:V2"/>
    <mergeCell ref="W2:AA2"/>
    <mergeCell ref="AB2:AD2"/>
    <mergeCell ref="T3:V3"/>
    <mergeCell ref="W3:AA3"/>
    <mergeCell ref="AB3:AD3"/>
    <mergeCell ref="I2:S2"/>
    <mergeCell ref="I3:S3"/>
    <mergeCell ref="I4:S4"/>
    <mergeCell ref="B3:H3"/>
    <mergeCell ref="B4:H4"/>
  </mergeCells>
  <printOptions horizontalCentered="1"/>
  <pageMargins left="0.4" right="0.4" top="0.8" bottom="0.59" header="0.25" footer="0.25"/>
  <pageSetup horizontalDpi="300" verticalDpi="300" orientation="landscape" pageOrder="overThenDown" paperSize="5" r:id="rId1"/>
  <headerFooter alignWithMargins="0">
    <oddHeader>&amp;C&amp;"Helv,Bold"ABSTRACT OF VOTES
Cast at the Primary Election     MAY 27,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Pat Herman</cp:lastModifiedBy>
  <cp:lastPrinted>2008-06-05T20:23:28Z</cp:lastPrinted>
  <dcterms:created xsi:type="dcterms:W3CDTF">1999-09-27T17:47:33Z</dcterms:created>
  <dcterms:modified xsi:type="dcterms:W3CDTF">2008-06-09T15:57:15Z</dcterms:modified>
  <cp:category/>
  <cp:version/>
  <cp:contentType/>
  <cp:contentStatus/>
</cp:coreProperties>
</file>