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095" windowWidth="32760" windowHeight="25380" tabRatio="599" activeTab="0"/>
  </bookViews>
  <sheets>
    <sheet name="Congressional" sheetId="1" r:id="rId1"/>
    <sheet name="Gov to St Con" sheetId="2" r:id="rId2"/>
    <sheet name="St Treasurer to Superintendent" sheetId="3" r:id="rId3"/>
    <sheet name="Prop 1&amp;2 - Voting Stats" sheetId="4" r:id="rId4"/>
  </sheets>
  <definedNames>
    <definedName name="_xlnm.Print_Titles" localSheetId="0">'Congressional'!$1:$5</definedName>
    <definedName name="_xlnm.Print_Titles" localSheetId="1">'Gov to St Con'!$A:$A,'Gov to St Con'!$1:$5</definedName>
    <definedName name="_xlnm.Print_Titles" localSheetId="3">'Prop 1&amp;2 - Voting Stats'!$1:$5</definedName>
    <definedName name="_xlnm.Print_Titles" localSheetId="2">'St Treasurer to Superintendent'!$1:$5</definedName>
  </definedNames>
  <calcPr fullCalcOnLoad="1"/>
</workbook>
</file>

<file path=xl/sharedStrings.xml><?xml version="1.0" encoding="utf-8"?>
<sst xmlns="http://schemas.openxmlformats.org/spreadsheetml/2006/main" count="3145" uniqueCount="789">
  <si>
    <t>Counties</t>
  </si>
  <si>
    <t>ADA</t>
  </si>
  <si>
    <t>CO. TOTAL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</si>
  <si>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</si>
  <si>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</si>
  <si>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</si>
  <si>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</si>
  <si>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</si>
  <si>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</si>
  <si>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</si>
  <si>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</si>
  <si>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</si>
  <si>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</si>
  <si>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</si>
  <si>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</si>
  <si>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</si>
  <si>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</si>
  <si>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</si>
  <si>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</si>
  <si>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</si>
  <si>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</si>
  <si>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21</t>
  </si>
  <si>
    <t>Pocatello 22</t>
  </si>
  <si>
    <t>Pocatello 23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</si>
  <si>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</si>
  <si>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</si>
  <si>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</si>
  <si>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</si>
  <si>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</si>
  <si>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</si>
  <si>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</si>
  <si>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</si>
  <si>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</si>
  <si>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</si>
  <si>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</si>
  <si>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</si>
  <si>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</si>
  <si>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</si>
  <si>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</si>
  <si>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</si>
  <si>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</si>
  <si>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</si>
  <si>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</si>
  <si>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</si>
  <si>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</si>
  <si>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</si>
  <si>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</si>
  <si>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</si>
  <si>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</si>
  <si>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</si>
  <si>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</si>
  <si>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</si>
  <si>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</si>
  <si>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</si>
  <si>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</si>
  <si>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</si>
  <si>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</si>
  <si>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</si>
  <si>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</si>
  <si>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BONNEVILLE</t>
  </si>
  <si>
    <t>BOUNDARY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</si>
  <si>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</si>
  <si>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</si>
  <si>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</si>
  <si>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</si>
  <si>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</si>
  <si>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</si>
  <si>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</si>
  <si>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</si>
  <si>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</si>
  <si>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</si>
  <si>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</si>
  <si>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</si>
  <si>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</si>
  <si>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</si>
  <si>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</si>
  <si>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</si>
  <si>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</si>
  <si>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</si>
  <si>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</si>
  <si>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</si>
  <si>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6 Bliss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</si>
  <si>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</si>
  <si>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</si>
  <si>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</si>
  <si>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</si>
  <si>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</si>
  <si>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</si>
  <si>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</si>
  <si>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</si>
  <si>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</si>
  <si>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</si>
  <si>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</si>
  <si>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</si>
  <si>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</si>
  <si>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</si>
  <si>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</si>
  <si>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</si>
  <si>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</si>
  <si>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VALLEY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</si>
  <si>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</si>
  <si>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</si>
  <si>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</si>
  <si>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</si>
  <si>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</si>
  <si>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</si>
  <si>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</si>
  <si>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</si>
  <si>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Pocatello 32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</si>
  <si>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</si>
  <si>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</si>
  <si>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</si>
  <si>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</si>
  <si>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</si>
  <si>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</si>
  <si>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</si>
  <si>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</si>
  <si>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</si>
  <si>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</si>
  <si>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</si>
  <si>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</si>
  <si>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</si>
  <si>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</si>
  <si>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</si>
  <si>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LIEUTENANT</t>
  </si>
  <si>
    <t>DISTRICT 1</t>
  </si>
  <si>
    <t>DISTRICT 2</t>
  </si>
  <si>
    <t>GOVERNOR</t>
  </si>
  <si>
    <t>DEM</t>
  </si>
  <si>
    <t>REP</t>
  </si>
  <si>
    <t>STATE</t>
  </si>
  <si>
    <t>ATTORNEY</t>
  </si>
  <si>
    <t>CONTROLLER</t>
  </si>
  <si>
    <t>TREASURER</t>
  </si>
  <si>
    <t>GENERAL</t>
  </si>
  <si>
    <t>VOTING</t>
  </si>
  <si>
    <t>STATISTICS</t>
  </si>
  <si>
    <t>Number Election
Day Registrants</t>
  </si>
  <si>
    <t>Number
Ballots Cast</t>
  </si>
  <si>
    <t xml:space="preserve">TWIN FALLS </t>
  </si>
  <si>
    <t>30 Garden Valley</t>
  </si>
  <si>
    <t>40 Horseshoe Bend</t>
  </si>
  <si>
    <t>50 Idaho City</t>
  </si>
  <si>
    <t>60 Lowman</t>
  </si>
  <si>
    <t>70 Mores Creek</t>
  </si>
  <si>
    <t>80 Placerville</t>
  </si>
  <si>
    <t>Weston #15</t>
  </si>
  <si>
    <t>Whitney #16</t>
  </si>
  <si>
    <t>Worm Creek #17</t>
  </si>
  <si>
    <t>Preston #1</t>
  </si>
  <si>
    <t>Preston #2</t>
  </si>
  <si>
    <t>Preston #3</t>
  </si>
  <si>
    <t>Preston #4</t>
  </si>
  <si>
    <t>Preston #5</t>
  </si>
  <si>
    <t>Dayton #8</t>
  </si>
  <si>
    <t>Fairview #9</t>
  </si>
  <si>
    <t>Franklin #10</t>
  </si>
  <si>
    <t>Mapleton #11</t>
  </si>
  <si>
    <t>Mink Creek #12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</si>
  <si>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</si>
  <si>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</si>
  <si>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</si>
  <si>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</si>
  <si>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</si>
  <si>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</si>
  <si>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</si>
  <si>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Potlatch 27</t>
  </si>
  <si>
    <t>Princeton 28</t>
  </si>
  <si>
    <t>Troy 29</t>
  </si>
  <si>
    <t>Viola 30</t>
  </si>
  <si>
    <t>Cora 31</t>
  </si>
  <si>
    <t>Bovill 32</t>
  </si>
  <si>
    <t>Buhl 2</t>
  </si>
  <si>
    <t>Buhl 1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</si>
  <si>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</si>
  <si>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</si>
  <si>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</si>
  <si>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</si>
  <si>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</si>
  <si>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</si>
  <si>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</si>
  <si>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</si>
  <si>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</si>
  <si>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</si>
  <si>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</si>
  <si>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</si>
  <si>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</si>
  <si>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</si>
  <si>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</si>
  <si>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</si>
  <si>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</si>
  <si>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</si>
  <si>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</si>
  <si>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</si>
  <si>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</si>
  <si>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</si>
  <si>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</si>
  <si>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</si>
  <si>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</si>
  <si>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</si>
  <si>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</si>
  <si>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</si>
  <si>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</si>
  <si>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</si>
  <si>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</si>
  <si>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</si>
  <si>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</si>
  <si>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</si>
  <si>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</si>
  <si>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Mike Simpson</t>
  </si>
  <si>
    <t>#1</t>
  </si>
  <si>
    <t>#2</t>
  </si>
  <si>
    <t>Soda #1</t>
  </si>
  <si>
    <t>Soda #3</t>
  </si>
  <si>
    <t>Soda #4</t>
  </si>
  <si>
    <t>Grace #1</t>
  </si>
  <si>
    <t>Grace #2</t>
  </si>
  <si>
    <t>#3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</si>
  <si>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</si>
  <si>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</si>
  <si>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</si>
  <si>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</si>
  <si>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</si>
  <si>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</si>
  <si>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</si>
  <si>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</si>
  <si>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</si>
  <si>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</si>
  <si>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</si>
  <si>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</si>
  <si>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</si>
  <si>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</si>
  <si>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</si>
  <si>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</si>
  <si>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</si>
  <si>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UNITED STATES</t>
  </si>
  <si>
    <t>REPRESENTATIVE</t>
  </si>
  <si>
    <t>Brad Little</t>
  </si>
  <si>
    <t>Lawrence Wasden</t>
  </si>
  <si>
    <t>SUPERINTENDENT</t>
  </si>
  <si>
    <t>OF PUBLIC</t>
  </si>
  <si>
    <t>INSTRUCTION</t>
  </si>
  <si>
    <t>Pocatello 34</t>
  </si>
  <si>
    <t>Pocatello 35</t>
  </si>
  <si>
    <t>Pocatello 42</t>
  </si>
  <si>
    <t>Pocatello 43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</si>
  <si>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</si>
  <si>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</si>
  <si>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</si>
  <si>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</si>
  <si>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</si>
  <si>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</si>
  <si>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</si>
  <si>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</si>
  <si>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</si>
  <si>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</si>
  <si>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</si>
  <si>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</si>
  <si>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</si>
  <si>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</si>
  <si>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</si>
  <si>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</si>
  <si>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</si>
  <si>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</si>
  <si>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</si>
  <si>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</si>
  <si>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</si>
  <si>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</si>
  <si>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</si>
  <si>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</si>
  <si>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</si>
  <si>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</si>
  <si>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</si>
  <si>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</si>
  <si>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</si>
  <si>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</si>
  <si>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</si>
  <si>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</si>
  <si>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Moreland 11</t>
  </si>
  <si>
    <t>Rockford 12</t>
  </si>
  <si>
    <t>Shelley 13</t>
  </si>
  <si>
    <t>Shelley 14</t>
  </si>
  <si>
    <t>Springfield/Sterling 16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</si>
  <si>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</si>
  <si>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</si>
  <si>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</si>
  <si>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</si>
  <si>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</si>
  <si>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</si>
  <si>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</si>
  <si>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</si>
  <si>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Copeland</t>
  </si>
  <si>
    <t>Moyie Springs</t>
  </si>
  <si>
    <t>Naples</t>
  </si>
  <si>
    <t>North Bonners Ferry</t>
  </si>
  <si>
    <t>Valley View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</si>
  <si>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</si>
  <si>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</si>
  <si>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</si>
  <si>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</si>
  <si>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</si>
  <si>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</si>
  <si>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</si>
  <si>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</si>
  <si>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</si>
  <si>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</si>
  <si>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</si>
  <si>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</si>
  <si>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</si>
  <si>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</si>
  <si>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1 Acequia</t>
  </si>
  <si>
    <t>2 Emerson</t>
  </si>
  <si>
    <t>5 Paul</t>
  </si>
  <si>
    <t>6 Pioneer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</si>
  <si>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</si>
  <si>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</si>
  <si>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</si>
  <si>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</si>
  <si>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</si>
  <si>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</si>
  <si>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</si>
  <si>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</si>
  <si>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</si>
  <si>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</si>
  <si>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</si>
  <si>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</si>
  <si>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</si>
  <si>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</si>
  <si>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</si>
  <si>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</si>
  <si>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</si>
  <si>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</si>
  <si>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</si>
  <si>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</si>
  <si>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</si>
  <si>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</si>
  <si>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10 Sunnyside</t>
  </si>
  <si>
    <t>11 Mineral</t>
  </si>
  <si>
    <t>Moscow 13</t>
  </si>
  <si>
    <t>Total Number of Registered 
Voters at Cutoff</t>
  </si>
  <si>
    <t>Total Number
Registered 
Voters</t>
  </si>
  <si>
    <t>% of Registered
Voters That 
Voted</t>
  </si>
  <si>
    <t>Lisa Marie</t>
  </si>
  <si>
    <t>Lawerence E. Denney</t>
  </si>
  <si>
    <t>Brandon D Woolf</t>
  </si>
  <si>
    <t>001 Indian Valley</t>
  </si>
  <si>
    <t>002 Council</t>
  </si>
  <si>
    <t>004 Bear</t>
  </si>
  <si>
    <t>005 New Meadows</t>
  </si>
  <si>
    <t>006 Little Salmon River</t>
  </si>
  <si>
    <t>Fort Hall 60</t>
  </si>
  <si>
    <t>#10 Geneva/Pegram</t>
  </si>
  <si>
    <t>Shelley 21</t>
  </si>
  <si>
    <t>Atomic City 26</t>
  </si>
  <si>
    <t>Bonneville 27</t>
  </si>
  <si>
    <t>Morgan's Pasture 28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</si>
  <si>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</si>
  <si>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</si>
  <si>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</si>
  <si>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</si>
  <si>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</si>
  <si>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</si>
  <si>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</si>
  <si>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</si>
  <si>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</si>
  <si>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011 SE Woodside</t>
  </si>
  <si>
    <t>012 Poverty Flat</t>
  </si>
  <si>
    <t>013 Bellevue</t>
  </si>
  <si>
    <t>014 Carey</t>
  </si>
  <si>
    <t>015 Gannett/Picabo</t>
  </si>
  <si>
    <t>016 Yale</t>
  </si>
  <si>
    <t>007 Absentee</t>
  </si>
  <si>
    <t>BF/Kootenai</t>
  </si>
  <si>
    <t>01-09</t>
  </si>
  <si>
    <t>Treasureton #14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</si>
  <si>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</si>
  <si>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</si>
  <si>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</si>
  <si>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</si>
  <si>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</si>
  <si>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</si>
  <si>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</si>
  <si>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</si>
  <si>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</si>
  <si>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</si>
  <si>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2 Gooding City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</si>
  <si>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</si>
  <si>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</si>
  <si>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</si>
  <si>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</si>
  <si>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</si>
  <si>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</si>
  <si>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</si>
  <si>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</si>
  <si>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</si>
  <si>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</si>
  <si>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</si>
  <si>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</si>
  <si>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</si>
  <si>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</si>
  <si>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</si>
  <si>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</si>
  <si>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</si>
  <si>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</si>
  <si>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</si>
  <si>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</si>
  <si>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</si>
  <si>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</si>
  <si>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</si>
  <si>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>025 White Bird</t>
  </si>
  <si>
    <t>026 Woodland</t>
  </si>
  <si>
    <t>027 Slate Creek 2</t>
  </si>
  <si>
    <t>#1 Plano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</si>
  <si>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</si>
  <si>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</si>
  <si>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</si>
  <si>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</si>
  <si>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</si>
  <si>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</si>
  <si>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</si>
  <si>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Rimrock 23</t>
  </si>
  <si>
    <t>Foothills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</si>
  <si>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</si>
  <si>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</si>
  <si>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</si>
  <si>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</si>
  <si>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</si>
  <si>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</si>
  <si>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</si>
  <si>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</si>
  <si>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</si>
  <si>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</si>
  <si>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</si>
  <si>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</si>
  <si>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</si>
  <si>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</si>
  <si>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</si>
  <si>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</si>
  <si>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</si>
  <si>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</si>
  <si>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</si>
  <si>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</si>
  <si>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</si>
  <si>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</si>
  <si>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</si>
  <si>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</si>
  <si>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</si>
  <si>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</si>
  <si>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</si>
  <si>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</si>
  <si>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</si>
  <si>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</si>
  <si>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</si>
  <si>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</si>
  <si>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</si>
  <si>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</si>
  <si>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</si>
  <si>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</si>
  <si>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</si>
  <si>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</si>
  <si>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</si>
  <si>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</si>
  <si>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</si>
  <si>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</si>
  <si>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</si>
  <si>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</si>
  <si>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</si>
  <si>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</si>
  <si>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</si>
  <si>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</si>
  <si>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</si>
  <si>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</si>
  <si>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</si>
  <si>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</si>
  <si>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</si>
  <si>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</si>
  <si>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</si>
  <si>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</si>
  <si>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</si>
  <si>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</si>
  <si>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</si>
  <si>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</si>
  <si>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</si>
  <si>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</si>
  <si>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</si>
  <si>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</si>
  <si>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</si>
  <si>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</si>
  <si>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</si>
  <si>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</si>
  <si>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</si>
  <si>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</si>
  <si>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</si>
  <si>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</si>
  <si>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</si>
  <si>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</si>
  <si>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</si>
  <si>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</si>
  <si>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</si>
  <si>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</si>
  <si>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</si>
  <si>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</si>
  <si>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</si>
  <si>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</si>
  <si>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</si>
  <si>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</si>
  <si>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</si>
  <si>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</si>
  <si>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</si>
  <si>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</si>
  <si>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</si>
  <si>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</si>
  <si>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</si>
  <si>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</si>
  <si>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</si>
  <si>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</si>
  <si>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</si>
  <si>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</si>
  <si>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</si>
  <si>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</si>
  <si>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</si>
  <si>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</si>
  <si>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</si>
  <si>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</si>
  <si>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</si>
  <si>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</si>
  <si>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</si>
  <si>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 xml:space="preserve">SECRETARY OF </t>
  </si>
  <si>
    <t>Bruce S. Bistline</t>
  </si>
  <si>
    <t>Sherri Ybarra</t>
  </si>
  <si>
    <t>Jameston 10</t>
  </si>
  <si>
    <t>Aberdeen 15</t>
  </si>
  <si>
    <t>010 NW Woodside</t>
  </si>
  <si>
    <t xml:space="preserve">Palouse 26 </t>
  </si>
  <si>
    <t>#1Plano</t>
  </si>
  <si>
    <t xml:space="preserve">024 Stites </t>
  </si>
  <si>
    <t>028 Absentee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</si>
  <si>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</si>
  <si>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</si>
  <si>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</si>
  <si>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</si>
  <si>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</si>
  <si>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</si>
  <si>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</si>
  <si>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</si>
  <si>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</si>
  <si>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</si>
  <si>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</si>
  <si>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</si>
  <si>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</si>
  <si>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</si>
  <si>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</si>
  <si>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</si>
  <si>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</si>
  <si>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11 Calder</t>
  </si>
  <si>
    <t>12 Clarkia</t>
  </si>
  <si>
    <t>13 Avery</t>
  </si>
  <si>
    <t>Cristina McNeil</t>
  </si>
  <si>
    <t>Russ Fulcher</t>
  </si>
  <si>
    <t>Aaron Swisher</t>
  </si>
  <si>
    <t>Paulette Jordan</t>
  </si>
  <si>
    <t>Kristin Collum</t>
  </si>
  <si>
    <t>Janice McGeachin</t>
  </si>
  <si>
    <t>Jill Humble</t>
  </si>
  <si>
    <t>Julie A. Ellsworth</t>
  </si>
  <si>
    <t>Cindy Wilson</t>
  </si>
  <si>
    <t>003 North Council</t>
  </si>
  <si>
    <t>#17 Ovid/Lanark</t>
  </si>
  <si>
    <t>Shelley West 21</t>
  </si>
  <si>
    <t>01 N Blaine County</t>
  </si>
  <si>
    <t>02 Sun Valley</t>
  </si>
  <si>
    <t>03 N Ketchum</t>
  </si>
  <si>
    <t>04 S Ketchum</t>
  </si>
  <si>
    <t>05 Quigley</t>
  </si>
  <si>
    <t>06 Deer Creek</t>
  </si>
  <si>
    <t>07 NW Hailey</t>
  </si>
  <si>
    <t>08 NE Hailey</t>
  </si>
  <si>
    <t>09 SW Hailey</t>
  </si>
  <si>
    <t>10 NW Woodside</t>
  </si>
  <si>
    <t>11 SE Woodside</t>
  </si>
  <si>
    <t>12 Poverty Flat</t>
  </si>
  <si>
    <t>13 Bellevue</t>
  </si>
  <si>
    <t>14 Carey</t>
  </si>
  <si>
    <t>15 Gannett/Picabo</t>
  </si>
  <si>
    <t>16 Yale</t>
  </si>
  <si>
    <t>Airport</t>
  </si>
  <si>
    <t>Algoma</t>
  </si>
  <si>
    <t>Baldy</t>
  </si>
  <si>
    <t>Beach</t>
  </si>
  <si>
    <t>Blue Lake</t>
  </si>
  <si>
    <t>Careywood</t>
  </si>
  <si>
    <t>Clark Fork</t>
  </si>
  <si>
    <t>Cocolalla</t>
  </si>
  <si>
    <t>Colburn</t>
  </si>
  <si>
    <t>Dover</t>
  </si>
  <si>
    <t>East Priest River</t>
  </si>
  <si>
    <t>Edgemere</t>
  </si>
  <si>
    <t>Gamlin Lake</t>
  </si>
  <si>
    <t>Grouse Creek</t>
  </si>
  <si>
    <t>Hope</t>
  </si>
  <si>
    <t>Humbird</t>
  </si>
  <si>
    <t>Kelso</t>
  </si>
  <si>
    <t>Kootenai</t>
  </si>
  <si>
    <t>Laclede</t>
  </si>
  <si>
    <t>Lakeview</t>
  </si>
  <si>
    <t>Lamb Creek</t>
  </si>
  <si>
    <t>Oden</t>
  </si>
  <si>
    <t>Oldtown</t>
  </si>
  <si>
    <t>Priest Lake</t>
  </si>
  <si>
    <t>Sagle</t>
  </si>
  <si>
    <t>Selle</t>
  </si>
  <si>
    <t>Southside</t>
  </si>
  <si>
    <t>Spirit Valley</t>
  </si>
  <si>
    <t>Washington</t>
  </si>
  <si>
    <t>Westmond</t>
  </si>
  <si>
    <t>West Priest River</t>
  </si>
  <si>
    <t>Wrenco</t>
  </si>
  <si>
    <t>Moore 3</t>
  </si>
  <si>
    <t>Howe 4</t>
  </si>
  <si>
    <t>Soda#2</t>
  </si>
  <si>
    <t>Burley 1</t>
  </si>
  <si>
    <t>Burley 2</t>
  </si>
  <si>
    <t>Burley 3</t>
  </si>
  <si>
    <t>Burley 4</t>
  </si>
  <si>
    <t>Burley 5</t>
  </si>
  <si>
    <t>Burley 6</t>
  </si>
  <si>
    <t>Albion</t>
  </si>
  <si>
    <t>Almo</t>
  </si>
  <si>
    <t>Bridge</t>
  </si>
  <si>
    <t>Declo</t>
  </si>
  <si>
    <t>Elba</t>
  </si>
  <si>
    <t>Grandview</t>
  </si>
  <si>
    <t>Heglar-Yale</t>
  </si>
  <si>
    <t>Jackson</t>
  </si>
  <si>
    <t>Malta</t>
  </si>
  <si>
    <t>Oakley 1</t>
  </si>
  <si>
    <t>Oakley 2</t>
  </si>
  <si>
    <t>Parsons</t>
  </si>
  <si>
    <t>Pella</t>
  </si>
  <si>
    <t>Springdale</t>
  </si>
  <si>
    <t>Starrah's Ferry</t>
  </si>
  <si>
    <t>Sublett</t>
  </si>
  <si>
    <t>Unity</t>
  </si>
  <si>
    <t>View</t>
  </si>
  <si>
    <t xml:space="preserve">Challis </t>
  </si>
  <si>
    <t>Atlanta</t>
  </si>
  <si>
    <t>Chattin Flats</t>
  </si>
  <si>
    <t>Glenns Ferry</t>
  </si>
  <si>
    <t>Hammett</t>
  </si>
  <si>
    <t>King Hill</t>
  </si>
  <si>
    <t>Mayfield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</si>
  <si>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</si>
  <si>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</si>
  <si>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</si>
  <si>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</si>
  <si>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</si>
  <si>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</si>
  <si>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</si>
  <si>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</si>
  <si>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</si>
  <si>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 xml:space="preserve">Pine </t>
  </si>
  <si>
    <t>Prairie</t>
  </si>
  <si>
    <t>Banida #6</t>
  </si>
  <si>
    <t>Clifton #7</t>
  </si>
  <si>
    <t>Cleveland #13</t>
  </si>
  <si>
    <t>Mound Valley #18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</si>
  <si>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</si>
  <si>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</si>
  <si>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</si>
  <si>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</si>
  <si>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</si>
  <si>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</si>
  <si>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</si>
  <si>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</si>
  <si>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</si>
  <si>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</si>
  <si>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</si>
  <si>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</si>
  <si>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</si>
  <si>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</si>
  <si>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Rigby 5</t>
  </si>
  <si>
    <t>16 Rigby 6</t>
  </si>
  <si>
    <t>17 Rigby 7</t>
  </si>
  <si>
    <t>18 Ririe</t>
  </si>
  <si>
    <t>19 Roberts</t>
  </si>
  <si>
    <t>20 Terreton</t>
  </si>
  <si>
    <t>001 Bishop-Court</t>
  </si>
  <si>
    <t>002 Canyonside</t>
  </si>
  <si>
    <t>003 Eden</t>
  </si>
  <si>
    <t>004 Falls City</t>
  </si>
  <si>
    <t>005 Hazelton</t>
  </si>
  <si>
    <t>006 Northeast</t>
  </si>
  <si>
    <t>007 Northwest</t>
  </si>
  <si>
    <t>008Rimrock</t>
  </si>
  <si>
    <t>009 Shepherdview</t>
  </si>
  <si>
    <t xml:space="preserve">010 Southeast </t>
  </si>
  <si>
    <t>011 Southwest</t>
  </si>
  <si>
    <t>Absentee 36</t>
  </si>
  <si>
    <t>Onaway 37</t>
  </si>
  <si>
    <t>001 Salmon</t>
  </si>
  <si>
    <t>002 Depot</t>
  </si>
  <si>
    <t>003 Brooklyn</t>
  </si>
  <si>
    <t>004 North Fork</t>
  </si>
  <si>
    <t>005 Mineral Hill</t>
  </si>
  <si>
    <t>006 Iron Creek</t>
  </si>
  <si>
    <t>007 Pahsimeroi</t>
  </si>
  <si>
    <t>008 Lemhi</t>
  </si>
  <si>
    <t>009 Junction</t>
  </si>
  <si>
    <t>010 Absentee</t>
  </si>
  <si>
    <t xml:space="preserve">001 Nezperce </t>
  </si>
  <si>
    <t xml:space="preserve">002 West Kamiah </t>
  </si>
  <si>
    <t xml:space="preserve">003 East Kamiah </t>
  </si>
  <si>
    <t xml:space="preserve">004 Craigmont </t>
  </si>
  <si>
    <t>005 Winchester</t>
  </si>
  <si>
    <t>006 Reubens</t>
  </si>
  <si>
    <t>007 Mohler</t>
  </si>
  <si>
    <t xml:space="preserve">008 Slickpoo </t>
  </si>
  <si>
    <t>002 West Kamiah</t>
  </si>
  <si>
    <t xml:space="preserve">006 Reubens </t>
  </si>
  <si>
    <t xml:space="preserve">007 Mohler </t>
  </si>
  <si>
    <t>Shoshone</t>
  </si>
  <si>
    <t>North Shoshone</t>
  </si>
  <si>
    <t>Richfield</t>
  </si>
  <si>
    <t>Dietrich</t>
  </si>
  <si>
    <t>Kimama</t>
  </si>
  <si>
    <t>#20 Trejo</t>
  </si>
  <si>
    <t>#21 6th South</t>
  </si>
  <si>
    <t>North Homedale</t>
  </si>
  <si>
    <t>South Homedale</t>
  </si>
  <si>
    <t>North Marsing</t>
  </si>
  <si>
    <t>South Marsing</t>
  </si>
  <si>
    <t>Pleasant Valley</t>
  </si>
  <si>
    <t>Wilson</t>
  </si>
  <si>
    <t>Murphy</t>
  </si>
  <si>
    <t>Oreana</t>
  </si>
  <si>
    <t>Bruneau</t>
  </si>
  <si>
    <t>Riddle</t>
  </si>
  <si>
    <t>Three Creek</t>
  </si>
  <si>
    <t>01 Prichard/Murray</t>
  </si>
  <si>
    <t>10 Kingston/Cataldo</t>
  </si>
  <si>
    <t>1 Alpha</t>
  </si>
  <si>
    <t xml:space="preserve">2 Cascade </t>
  </si>
  <si>
    <t xml:space="preserve">3 Donnelly </t>
  </si>
  <si>
    <t>4 McCall</t>
  </si>
  <si>
    <t>5 Payette</t>
  </si>
  <si>
    <t>6 Roseberry</t>
  </si>
  <si>
    <t>7 West Mountain</t>
  </si>
  <si>
    <t>8 Yellow Pine</t>
  </si>
  <si>
    <r>
      <t>BUTTE (</t>
    </r>
    <r>
      <rPr>
        <b/>
        <i/>
        <sz val="10"/>
        <rFont val="Arial Narrow"/>
        <family val="2"/>
      </rPr>
      <t>Continued)</t>
    </r>
  </si>
  <si>
    <t>IND</t>
  </si>
  <si>
    <t>LIB</t>
  </si>
  <si>
    <t>CON</t>
  </si>
  <si>
    <t>W/I</t>
  </si>
  <si>
    <t>Gordon Counsil</t>
  </si>
  <si>
    <t>Paul Farmer</t>
  </si>
  <si>
    <t>Natalie M. Fleming</t>
  </si>
  <si>
    <t>W. Scott Howard</t>
  </si>
  <si>
    <t>Pro-Life</t>
  </si>
  <si>
    <t>Michael J Rath</t>
  </si>
  <si>
    <t>Walter L. Bayes</t>
  </si>
  <si>
    <t>Bev "Angel" Boeck</t>
  </si>
  <si>
    <t>PROP ONE</t>
  </si>
  <si>
    <t>PROP TWO</t>
  </si>
  <si>
    <t>17 Absentee</t>
  </si>
  <si>
    <t>017 Absentee</t>
  </si>
  <si>
    <t>Abstract</t>
  </si>
  <si>
    <t>Absentee L28</t>
  </si>
  <si>
    <t>Absentee L29</t>
  </si>
  <si>
    <t>YES</t>
  </si>
  <si>
    <t>NO</t>
  </si>
  <si>
    <t>Absentee 30</t>
  </si>
  <si>
    <t>Absentee 32</t>
  </si>
  <si>
    <t>Absentee 33</t>
  </si>
  <si>
    <t>Absentee 34</t>
  </si>
  <si>
    <t xml:space="preserve"> </t>
  </si>
  <si>
    <t xml:space="preserve">Absentee </t>
  </si>
  <si>
    <t>ABS Leg Dist 2</t>
  </si>
  <si>
    <t>ABS Leg Dist 2 ATH</t>
  </si>
  <si>
    <t>ABS Leg Dist 2 BVWS</t>
  </si>
  <si>
    <t>ABS Leg Dist 2 HAY</t>
  </si>
  <si>
    <t>ABS Leg Dist 3</t>
  </si>
  <si>
    <t>ABS Leg Dist 4</t>
  </si>
  <si>
    <t xml:space="preserve">ABS Leg Dist 2 </t>
  </si>
  <si>
    <t>#21 6Tth South</t>
  </si>
  <si>
    <t>Absentee 23</t>
  </si>
  <si>
    <t>Absentee 24</t>
  </si>
  <si>
    <t>Absentee 25</t>
  </si>
  <si>
    <t>Twin Fall 26</t>
  </si>
  <si>
    <t>9 Absentee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</si>
</sst>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sz val="8"/>
      <name val="Helv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16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 style="hair"/>
      <bottom style="hair"/>
    </border>
    <border>
      <left/>
      <right style="thin"/>
      <top style="medium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/>
      <top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7" fillId="33" borderId="11" xfId="0" applyNumberFormat="1" applyFont="1" applyFill="1" applyBorder="1" applyAlignment="1" applyProtection="1">
      <alignment horizontal="left"/>
      <protection locked="0"/>
    </xf>
    <xf numFmtId="3" fontId="5" fillId="33" borderId="11" xfId="0" applyNumberFormat="1" applyFont="1" applyFill="1" applyBorder="1" applyAlignment="1" applyProtection="1">
      <alignment/>
      <protection locked="0"/>
    </xf>
    <xf numFmtId="3" fontId="5" fillId="34" borderId="12" xfId="0" applyNumberFormat="1" applyFont="1" applyFill="1" applyBorder="1" applyAlignment="1" applyProtection="1">
      <alignment/>
      <protection locked="0"/>
    </xf>
    <xf numFmtId="3" fontId="5" fillId="34" borderId="13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 horizontal="left"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5" fillId="33" borderId="12" xfId="0" applyNumberFormat="1" applyFont="1" applyFill="1" applyBorder="1" applyAlignment="1" applyProtection="1">
      <alignment/>
      <protection locked="0"/>
    </xf>
    <xf numFmtId="3" fontId="5" fillId="33" borderId="13" xfId="0" applyNumberFormat="1" applyFont="1" applyFill="1" applyBorder="1" applyAlignment="1" applyProtection="1">
      <alignment/>
      <protection locked="0"/>
    </xf>
    <xf numFmtId="3" fontId="8" fillId="0" borderId="18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locked="0"/>
    </xf>
    <xf numFmtId="3" fontId="7" fillId="33" borderId="19" xfId="0" applyNumberFormat="1" applyFont="1" applyFill="1" applyBorder="1" applyAlignment="1" applyProtection="1">
      <alignment horizontal="left"/>
      <protection locked="0"/>
    </xf>
    <xf numFmtId="3" fontId="5" fillId="35" borderId="14" xfId="0" applyNumberFormat="1" applyFont="1" applyFill="1" applyBorder="1" applyAlignment="1" applyProtection="1">
      <alignment horizontal="left"/>
      <protection locked="0"/>
    </xf>
    <xf numFmtId="3" fontId="5" fillId="0" borderId="20" xfId="0" applyNumberFormat="1" applyFont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3" fontId="9" fillId="0" borderId="25" xfId="0" applyNumberFormat="1" applyFont="1" applyBorder="1" applyAlignment="1" applyProtection="1">
      <alignment vertical="center"/>
      <protection locked="0"/>
    </xf>
    <xf numFmtId="3" fontId="9" fillId="0" borderId="16" xfId="0" applyNumberFormat="1" applyFont="1" applyBorder="1" applyAlignment="1" applyProtection="1">
      <alignment vertical="center"/>
      <protection locked="0"/>
    </xf>
    <xf numFmtId="3" fontId="9" fillId="0" borderId="13" xfId="0" applyNumberFormat="1" applyFont="1" applyBorder="1" applyAlignment="1" applyProtection="1">
      <alignment vertical="center"/>
      <protection locked="0"/>
    </xf>
    <xf numFmtId="3" fontId="9" fillId="0" borderId="1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/>
      <protection/>
    </xf>
    <xf numFmtId="3" fontId="5" fillId="35" borderId="10" xfId="0" applyNumberFormat="1" applyFont="1" applyFill="1" applyBorder="1" applyAlignment="1" applyProtection="1">
      <alignment horizontal="left"/>
      <protection locked="0"/>
    </xf>
    <xf numFmtId="3" fontId="8" fillId="0" borderId="18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 horizontal="left"/>
      <protection locked="0"/>
    </xf>
    <xf numFmtId="3" fontId="5" fillId="0" borderId="27" xfId="0" applyNumberFormat="1" applyFont="1" applyFill="1" applyBorder="1" applyAlignment="1" applyProtection="1">
      <alignment horizontal="left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3" fontId="5" fillId="0" borderId="28" xfId="0" applyNumberFormat="1" applyFont="1" applyBorder="1" applyAlignment="1" applyProtection="1">
      <alignment/>
      <protection locked="0"/>
    </xf>
    <xf numFmtId="3" fontId="10" fillId="0" borderId="29" xfId="0" applyNumberFormat="1" applyFont="1" applyFill="1" applyBorder="1" applyAlignment="1" applyProtection="1">
      <alignment horizontal="right"/>
      <protection/>
    </xf>
    <xf numFmtId="3" fontId="7" fillId="0" borderId="30" xfId="0" applyNumberFormat="1" applyFont="1" applyFill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/>
      <protection locked="0"/>
    </xf>
    <xf numFmtId="3" fontId="5" fillId="33" borderId="32" xfId="0" applyNumberFormat="1" applyFont="1" applyFill="1" applyBorder="1" applyAlignment="1" applyProtection="1">
      <alignment horizontal="left"/>
      <protection locked="0"/>
    </xf>
    <xf numFmtId="3" fontId="5" fillId="33" borderId="33" xfId="0" applyNumberFormat="1" applyFont="1" applyFill="1" applyBorder="1" applyAlignment="1" applyProtection="1">
      <alignment horizontal="right"/>
      <protection/>
    </xf>
    <xf numFmtId="3" fontId="5" fillId="0" borderId="34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8" fillId="0" borderId="26" xfId="0" applyNumberFormat="1" applyFont="1" applyFill="1" applyBorder="1" applyAlignment="1" applyProtection="1">
      <alignment horizontal="left"/>
      <protection locked="0"/>
    </xf>
    <xf numFmtId="3" fontId="8" fillId="0" borderId="18" xfId="0" applyNumberFormat="1" applyFont="1" applyFill="1" applyBorder="1" applyAlignment="1" applyProtection="1">
      <alignment horizontal="right"/>
      <protection/>
    </xf>
    <xf numFmtId="3" fontId="7" fillId="0" borderId="27" xfId="0" applyNumberFormat="1" applyFont="1" applyFill="1" applyBorder="1" applyAlignment="1" applyProtection="1">
      <alignment horizontal="left"/>
      <protection locked="0"/>
    </xf>
    <xf numFmtId="3" fontId="8" fillId="0" borderId="27" xfId="0" applyNumberFormat="1" applyFont="1" applyFill="1" applyBorder="1" applyAlignment="1" applyProtection="1">
      <alignment horizontal="left"/>
      <protection locked="0"/>
    </xf>
    <xf numFmtId="3" fontId="8" fillId="0" borderId="35" xfId="0" applyNumberFormat="1" applyFont="1" applyFill="1" applyBorder="1" applyAlignment="1" applyProtection="1">
      <alignment horizontal="left"/>
      <protection locked="0"/>
    </xf>
    <xf numFmtId="3" fontId="5" fillId="0" borderId="35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Border="1" applyAlignment="1">
      <alignment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 horizontal="left"/>
      <protection locked="0"/>
    </xf>
    <xf numFmtId="0" fontId="10" fillId="0" borderId="29" xfId="0" applyFont="1" applyFill="1" applyBorder="1" applyAlignment="1" applyProtection="1">
      <alignment horizontal="left"/>
      <protection locked="0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left"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3" fontId="5" fillId="0" borderId="37" xfId="0" applyNumberFormat="1" applyFont="1" applyBorder="1" applyAlignment="1" applyProtection="1">
      <alignment/>
      <protection locked="0"/>
    </xf>
    <xf numFmtId="3" fontId="5" fillId="0" borderId="38" xfId="0" applyNumberFormat="1" applyFont="1" applyBorder="1" applyAlignment="1" applyProtection="1">
      <alignment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3" fontId="5" fillId="35" borderId="39" xfId="0" applyNumberFormat="1" applyFont="1" applyFill="1" applyBorder="1" applyAlignment="1" applyProtection="1">
      <alignment horizontal="left"/>
      <protection locked="0"/>
    </xf>
    <xf numFmtId="3" fontId="5" fillId="33" borderId="38" xfId="0" applyNumberFormat="1" applyFont="1" applyFill="1" applyBorder="1" applyAlignment="1" applyProtection="1">
      <alignment/>
      <protection locked="0"/>
    </xf>
    <xf numFmtId="3" fontId="5" fillId="33" borderId="34" xfId="0" applyNumberFormat="1" applyFont="1" applyFill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3" fontId="5" fillId="35" borderId="12" xfId="0" applyNumberFormat="1" applyFont="1" applyFill="1" applyBorder="1" applyAlignment="1" applyProtection="1">
      <alignment horizontal="left"/>
      <protection locked="0"/>
    </xf>
    <xf numFmtId="3" fontId="8" fillId="0" borderId="40" xfId="0" applyNumberFormat="1" applyFont="1" applyFill="1" applyBorder="1" applyAlignment="1" applyProtection="1">
      <alignment horizontal="left"/>
      <protection locked="0"/>
    </xf>
    <xf numFmtId="3" fontId="5" fillId="0" borderId="40" xfId="0" applyNumberFormat="1" applyFont="1" applyFill="1" applyBorder="1" applyAlignment="1" applyProtection="1">
      <alignment horizontal="left"/>
      <protection locked="0"/>
    </xf>
    <xf numFmtId="3" fontId="7" fillId="0" borderId="40" xfId="0" applyNumberFormat="1" applyFont="1" applyFill="1" applyBorder="1" applyAlignment="1" applyProtection="1">
      <alignment horizontal="left"/>
      <protection locked="0"/>
    </xf>
    <xf numFmtId="3" fontId="7" fillId="0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left"/>
      <protection/>
    </xf>
    <xf numFmtId="3" fontId="5" fillId="0" borderId="40" xfId="0" applyNumberFormat="1" applyFont="1" applyBorder="1" applyAlignment="1" applyProtection="1">
      <alignment/>
      <protection locked="0"/>
    </xf>
    <xf numFmtId="1" fontId="5" fillId="36" borderId="41" xfId="0" applyNumberFormat="1" applyFont="1" applyFill="1" applyBorder="1" applyAlignment="1" applyProtection="1">
      <alignment horizontal="left"/>
      <protection/>
    </xf>
    <xf numFmtId="1" fontId="5" fillId="36" borderId="12" xfId="0" applyNumberFormat="1" applyFont="1" applyFill="1" applyBorder="1" applyAlignment="1" applyProtection="1">
      <alignment horizontal="left"/>
      <protection/>
    </xf>
    <xf numFmtId="1" fontId="5" fillId="37" borderId="12" xfId="0" applyNumberFormat="1" applyFont="1" applyFill="1" applyBorder="1" applyAlignment="1" applyProtection="1">
      <alignment horizontal="left"/>
      <protection/>
    </xf>
    <xf numFmtId="1" fontId="5" fillId="0" borderId="12" xfId="0" applyNumberFormat="1" applyFont="1" applyFill="1" applyBorder="1" applyAlignment="1" applyProtection="1">
      <alignment horizontal="left"/>
      <protection/>
    </xf>
    <xf numFmtId="1" fontId="5" fillId="38" borderId="12" xfId="0" applyNumberFormat="1" applyFont="1" applyFill="1" applyBorder="1" applyAlignment="1" applyProtection="1">
      <alignment horizontal="left"/>
      <protection/>
    </xf>
    <xf numFmtId="1" fontId="5" fillId="37" borderId="42" xfId="0" applyNumberFormat="1" applyFont="1" applyFill="1" applyBorder="1" applyAlignment="1" applyProtection="1">
      <alignment horizontal="left"/>
      <protection/>
    </xf>
    <xf numFmtId="1" fontId="5" fillId="37" borderId="34" xfId="0" applyNumberFormat="1" applyFont="1" applyFill="1" applyBorder="1" applyAlignment="1" applyProtection="1">
      <alignment horizontal="left"/>
      <protection/>
    </xf>
    <xf numFmtId="3" fontId="5" fillId="37" borderId="13" xfId="0" applyNumberFormat="1" applyFont="1" applyFill="1" applyBorder="1" applyAlignment="1" applyProtection="1">
      <alignment/>
      <protection locked="0"/>
    </xf>
    <xf numFmtId="3" fontId="5" fillId="37" borderId="12" xfId="0" applyNumberFormat="1" applyFont="1" applyFill="1" applyBorder="1" applyAlignment="1" applyProtection="1">
      <alignment/>
      <protection locked="0"/>
    </xf>
    <xf numFmtId="3" fontId="5" fillId="39" borderId="15" xfId="0" applyNumberFormat="1" applyFont="1" applyFill="1" applyBorder="1" applyAlignment="1" applyProtection="1">
      <alignment/>
      <protection locked="0"/>
    </xf>
    <xf numFmtId="3" fontId="5" fillId="39" borderId="13" xfId="0" applyNumberFormat="1" applyFont="1" applyFill="1" applyBorder="1" applyAlignment="1" applyProtection="1">
      <alignment/>
      <protection locked="0"/>
    </xf>
    <xf numFmtId="3" fontId="5" fillId="39" borderId="17" xfId="0" applyNumberFormat="1" applyFont="1" applyFill="1" applyBorder="1" applyAlignment="1" applyProtection="1">
      <alignment/>
      <protection locked="0"/>
    </xf>
    <xf numFmtId="3" fontId="5" fillId="39" borderId="16" xfId="0" applyNumberFormat="1" applyFont="1" applyFill="1" applyBorder="1" applyAlignment="1" applyProtection="1">
      <alignment/>
      <protection locked="0"/>
    </xf>
    <xf numFmtId="3" fontId="5" fillId="38" borderId="15" xfId="0" applyNumberFormat="1" applyFont="1" applyFill="1" applyBorder="1" applyAlignment="1" applyProtection="1">
      <alignment/>
      <protection locked="0"/>
    </xf>
    <xf numFmtId="3" fontId="5" fillId="38" borderId="13" xfId="0" applyNumberFormat="1" applyFont="1" applyFill="1" applyBorder="1" applyAlignment="1" applyProtection="1">
      <alignment/>
      <protection locked="0"/>
    </xf>
    <xf numFmtId="3" fontId="5" fillId="38" borderId="17" xfId="0" applyNumberFormat="1" applyFont="1" applyFill="1" applyBorder="1" applyAlignment="1" applyProtection="1">
      <alignment/>
      <protection locked="0"/>
    </xf>
    <xf numFmtId="3" fontId="5" fillId="38" borderId="16" xfId="0" applyNumberFormat="1" applyFont="1" applyFill="1" applyBorder="1" applyAlignment="1" applyProtection="1">
      <alignment/>
      <protection locked="0"/>
    </xf>
    <xf numFmtId="3" fontId="5" fillId="36" borderId="24" xfId="0" applyNumberFormat="1" applyFont="1" applyFill="1" applyBorder="1" applyAlignment="1" applyProtection="1">
      <alignment/>
      <protection locked="0"/>
    </xf>
    <xf numFmtId="3" fontId="5" fillId="36" borderId="43" xfId="0" applyNumberFormat="1" applyFont="1" applyFill="1" applyBorder="1" applyAlignment="1" applyProtection="1">
      <alignment/>
      <protection locked="0"/>
    </xf>
    <xf numFmtId="3" fontId="5" fillId="36" borderId="13" xfId="0" applyNumberFormat="1" applyFont="1" applyFill="1" applyBorder="1" applyAlignment="1" applyProtection="1">
      <alignment/>
      <protection locked="0"/>
    </xf>
    <xf numFmtId="3" fontId="5" fillId="36" borderId="12" xfId="0" applyNumberFormat="1" applyFont="1" applyFill="1" applyBorder="1" applyAlignment="1" applyProtection="1">
      <alignment/>
      <protection locked="0"/>
    </xf>
    <xf numFmtId="3" fontId="5" fillId="0" borderId="44" xfId="0" applyNumberFormat="1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5" fillId="0" borderId="46" xfId="0" applyNumberFormat="1" applyFont="1" applyBorder="1" applyAlignment="1" applyProtection="1">
      <alignment/>
      <protection locked="0"/>
    </xf>
    <xf numFmtId="3" fontId="9" fillId="0" borderId="44" xfId="0" applyNumberFormat="1" applyFont="1" applyBorder="1" applyAlignment="1" applyProtection="1">
      <alignment vertical="center"/>
      <protection locked="0"/>
    </xf>
    <xf numFmtId="3" fontId="9" fillId="0" borderId="17" xfId="0" applyNumberFormat="1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 vertical="center" textRotation="90" wrapText="1"/>
      <protection/>
    </xf>
    <xf numFmtId="3" fontId="5" fillId="33" borderId="47" xfId="0" applyNumberFormat="1" applyFont="1" applyFill="1" applyBorder="1" applyAlignment="1" applyProtection="1">
      <alignment/>
      <protection locked="0"/>
    </xf>
    <xf numFmtId="3" fontId="5" fillId="36" borderId="25" xfId="0" applyNumberFormat="1" applyFont="1" applyFill="1" applyBorder="1" applyAlignment="1" applyProtection="1">
      <alignment horizontal="center"/>
      <protection locked="0"/>
    </xf>
    <xf numFmtId="3" fontId="5" fillId="36" borderId="23" xfId="0" applyNumberFormat="1" applyFont="1" applyFill="1" applyBorder="1" applyAlignment="1" applyProtection="1">
      <alignment horizontal="center"/>
      <protection locked="0"/>
    </xf>
    <xf numFmtId="3" fontId="5" fillId="36" borderId="24" xfId="0" applyNumberFormat="1" applyFont="1" applyFill="1" applyBorder="1" applyAlignment="1" applyProtection="1">
      <alignment horizontal="center"/>
      <protection locked="0"/>
    </xf>
    <xf numFmtId="3" fontId="5" fillId="36" borderId="15" xfId="0" applyNumberFormat="1" applyFont="1" applyFill="1" applyBorder="1" applyAlignment="1" applyProtection="1">
      <alignment horizontal="center"/>
      <protection locked="0"/>
    </xf>
    <xf numFmtId="3" fontId="5" fillId="36" borderId="16" xfId="0" applyNumberFormat="1" applyFont="1" applyFill="1" applyBorder="1" applyAlignment="1" applyProtection="1">
      <alignment horizontal="center"/>
      <protection locked="0"/>
    </xf>
    <xf numFmtId="3" fontId="5" fillId="36" borderId="13" xfId="0" applyNumberFormat="1" applyFont="1" applyFill="1" applyBorder="1" applyAlignment="1" applyProtection="1">
      <alignment horizontal="center"/>
      <protection locked="0"/>
    </xf>
    <xf numFmtId="0" fontId="5" fillId="37" borderId="15" xfId="0" applyFont="1" applyFill="1" applyBorder="1" applyAlignment="1" applyProtection="1">
      <alignment horizontal="center"/>
      <protection locked="0"/>
    </xf>
    <xf numFmtId="0" fontId="5" fillId="37" borderId="16" xfId="0" applyFont="1" applyFill="1" applyBorder="1" applyAlignment="1" applyProtection="1">
      <alignment horizontal="center"/>
      <protection locked="0"/>
    </xf>
    <xf numFmtId="0" fontId="5" fillId="37" borderId="13" xfId="0" applyFont="1" applyFill="1" applyBorder="1" applyAlignment="1" applyProtection="1">
      <alignment horizontal="center"/>
      <protection locked="0"/>
    </xf>
    <xf numFmtId="3" fontId="5" fillId="37" borderId="15" xfId="0" applyNumberFormat="1" applyFont="1" applyFill="1" applyBorder="1" applyAlignment="1" applyProtection="1">
      <alignment horizontal="center"/>
      <protection locked="0"/>
    </xf>
    <xf numFmtId="3" fontId="5" fillId="37" borderId="16" xfId="0" applyNumberFormat="1" applyFont="1" applyFill="1" applyBorder="1" applyAlignment="1" applyProtection="1">
      <alignment horizontal="center"/>
      <protection locked="0"/>
    </xf>
    <xf numFmtId="3" fontId="5" fillId="37" borderId="13" xfId="0" applyNumberFormat="1" applyFont="1" applyFill="1" applyBorder="1" applyAlignment="1" applyProtection="1">
      <alignment horizontal="center"/>
      <protection locked="0"/>
    </xf>
    <xf numFmtId="3" fontId="5" fillId="37" borderId="17" xfId="0" applyNumberFormat="1" applyFont="1" applyFill="1" applyBorder="1" applyAlignment="1" applyProtection="1">
      <alignment horizontal="center"/>
      <protection locked="0"/>
    </xf>
    <xf numFmtId="0" fontId="5" fillId="37" borderId="37" xfId="0" applyFont="1" applyFill="1" applyBorder="1" applyAlignment="1" applyProtection="1">
      <alignment horizontal="center"/>
      <protection locked="0"/>
    </xf>
    <xf numFmtId="0" fontId="5" fillId="37" borderId="28" xfId="0" applyFont="1" applyFill="1" applyBorder="1" applyAlignment="1" applyProtection="1">
      <alignment horizontal="center"/>
      <protection locked="0"/>
    </xf>
    <xf numFmtId="0" fontId="5" fillId="37" borderId="38" xfId="0" applyFont="1" applyFill="1" applyBorder="1" applyAlignment="1" applyProtection="1">
      <alignment horizontal="center"/>
      <protection locked="0"/>
    </xf>
    <xf numFmtId="3" fontId="5" fillId="0" borderId="48" xfId="0" applyNumberFormat="1" applyFont="1" applyFill="1" applyBorder="1" applyAlignment="1" applyProtection="1">
      <alignment horizontal="center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37" borderId="20" xfId="0" applyFont="1" applyFill="1" applyBorder="1" applyAlignment="1" applyProtection="1">
      <alignment horizontal="center"/>
      <protection locked="0"/>
    </xf>
    <xf numFmtId="0" fontId="5" fillId="37" borderId="21" xfId="0" applyFont="1" applyFill="1" applyBorder="1" applyAlignment="1" applyProtection="1">
      <alignment horizontal="center"/>
      <protection locked="0"/>
    </xf>
    <xf numFmtId="0" fontId="5" fillId="37" borderId="22" xfId="0" applyFont="1" applyFill="1" applyBorder="1" applyAlignment="1" applyProtection="1">
      <alignment horizontal="center"/>
      <protection locked="0"/>
    </xf>
    <xf numFmtId="3" fontId="5" fillId="36" borderId="49" xfId="0" applyNumberFormat="1" applyFont="1" applyFill="1" applyBorder="1" applyAlignment="1" applyProtection="1">
      <alignment horizontal="center"/>
      <protection locked="0"/>
    </xf>
    <xf numFmtId="3" fontId="5" fillId="36" borderId="43" xfId="0" applyNumberFormat="1" applyFont="1" applyFill="1" applyBorder="1" applyAlignment="1" applyProtection="1">
      <alignment horizontal="center"/>
      <protection locked="0"/>
    </xf>
    <xf numFmtId="3" fontId="5" fillId="36" borderId="48" xfId="0" applyNumberFormat="1" applyFont="1" applyFill="1" applyBorder="1" applyAlignment="1" applyProtection="1">
      <alignment horizontal="center"/>
      <protection locked="0"/>
    </xf>
    <xf numFmtId="3" fontId="5" fillId="36" borderId="12" xfId="0" applyNumberFormat="1" applyFont="1" applyFill="1" applyBorder="1" applyAlignment="1" applyProtection="1">
      <alignment horizontal="center"/>
      <protection locked="0"/>
    </xf>
    <xf numFmtId="0" fontId="5" fillId="37" borderId="48" xfId="0" applyFont="1" applyFill="1" applyBorder="1" applyAlignment="1" applyProtection="1">
      <alignment horizontal="center"/>
      <protection locked="0"/>
    </xf>
    <xf numFmtId="0" fontId="5" fillId="37" borderId="12" xfId="0" applyFont="1" applyFill="1" applyBorder="1" applyAlignment="1" applyProtection="1">
      <alignment horizontal="center"/>
      <protection locked="0"/>
    </xf>
    <xf numFmtId="0" fontId="5" fillId="37" borderId="0" xfId="0" applyFont="1" applyFill="1" applyAlignment="1">
      <alignment horizontal="center"/>
    </xf>
    <xf numFmtId="3" fontId="5" fillId="37" borderId="48" xfId="0" applyNumberFormat="1" applyFont="1" applyFill="1" applyBorder="1" applyAlignment="1" applyProtection="1">
      <alignment horizontal="center"/>
      <protection locked="0"/>
    </xf>
    <xf numFmtId="3" fontId="5" fillId="37" borderId="12" xfId="0" applyNumberFormat="1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37" borderId="50" xfId="0" applyFont="1" applyFill="1" applyBorder="1" applyAlignment="1" applyProtection="1">
      <alignment horizontal="center"/>
      <protection locked="0"/>
    </xf>
    <xf numFmtId="0" fontId="5" fillId="37" borderId="34" xfId="0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 horizontal="center"/>
      <protection/>
    </xf>
    <xf numFmtId="1" fontId="5" fillId="37" borderId="39" xfId="0" applyNumberFormat="1" applyFont="1" applyFill="1" applyBorder="1" applyAlignment="1" applyProtection="1">
      <alignment horizontal="left"/>
      <protection/>
    </xf>
    <xf numFmtId="0" fontId="5" fillId="0" borderId="52" xfId="0" applyFont="1" applyFill="1" applyBorder="1" applyAlignment="1" applyProtection="1">
      <alignment horizontal="center"/>
      <protection/>
    </xf>
    <xf numFmtId="3" fontId="5" fillId="37" borderId="39" xfId="0" applyNumberFormat="1" applyFont="1" applyFill="1" applyBorder="1" applyAlignment="1" applyProtection="1">
      <alignment horizontal="center"/>
      <protection locked="0"/>
    </xf>
    <xf numFmtId="3" fontId="5" fillId="37" borderId="43" xfId="0" applyNumberFormat="1" applyFont="1" applyFill="1" applyBorder="1" applyAlignment="1" applyProtection="1">
      <alignment horizontal="center"/>
      <protection/>
    </xf>
    <xf numFmtId="3" fontId="5" fillId="37" borderId="12" xfId="0" applyNumberFormat="1" applyFont="1" applyFill="1" applyBorder="1" applyAlignment="1" applyProtection="1">
      <alignment horizontal="center"/>
      <protection/>
    </xf>
    <xf numFmtId="3" fontId="5" fillId="38" borderId="12" xfId="0" applyNumberFormat="1" applyFont="1" applyFill="1" applyBorder="1" applyAlignment="1" applyProtection="1">
      <alignment horizontal="center"/>
      <protection/>
    </xf>
    <xf numFmtId="0" fontId="5" fillId="38" borderId="12" xfId="0" applyFont="1" applyFill="1" applyBorder="1" applyAlignment="1" applyProtection="1">
      <alignment horizontal="center"/>
      <protection locked="0"/>
    </xf>
    <xf numFmtId="3" fontId="5" fillId="0" borderId="25" xfId="0" applyNumberFormat="1" applyFont="1" applyBorder="1" applyAlignment="1" applyProtection="1">
      <alignment horizontal="center"/>
      <protection locked="0"/>
    </xf>
    <xf numFmtId="3" fontId="5" fillId="0" borderId="23" xfId="0" applyNumberFormat="1" applyFont="1" applyBorder="1" applyAlignment="1" applyProtection="1">
      <alignment horizontal="center"/>
      <protection locked="0"/>
    </xf>
    <xf numFmtId="3" fontId="5" fillId="0" borderId="24" xfId="0" applyNumberFormat="1" applyFont="1" applyBorder="1" applyAlignment="1" applyProtection="1">
      <alignment horizontal="center"/>
      <protection locked="0"/>
    </xf>
    <xf numFmtId="3" fontId="5" fillId="0" borderId="15" xfId="0" applyNumberFormat="1" applyFont="1" applyBorder="1" applyAlignment="1" applyProtection="1">
      <alignment horizontal="center"/>
      <protection locked="0"/>
    </xf>
    <xf numFmtId="3" fontId="5" fillId="0" borderId="16" xfId="0" applyNumberFormat="1" applyFont="1" applyBorder="1" applyAlignment="1" applyProtection="1">
      <alignment horizontal="center"/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3" fontId="5" fillId="0" borderId="53" xfId="0" applyNumberFormat="1" applyFont="1" applyBorder="1" applyAlignment="1" applyProtection="1">
      <alignment horizontal="center"/>
      <protection locked="0"/>
    </xf>
    <xf numFmtId="3" fontId="5" fillId="0" borderId="54" xfId="0" applyNumberFormat="1" applyFont="1" applyBorder="1" applyAlignment="1" applyProtection="1">
      <alignment horizontal="center"/>
      <protection locked="0"/>
    </xf>
    <xf numFmtId="3" fontId="5" fillId="0" borderId="55" xfId="0" applyNumberFormat="1" applyFont="1" applyBorder="1" applyAlignment="1" applyProtection="1">
      <alignment horizontal="center"/>
      <protection locked="0"/>
    </xf>
    <xf numFmtId="3" fontId="5" fillId="0" borderId="56" xfId="0" applyNumberFormat="1" applyFont="1" applyBorder="1" applyAlignment="1" applyProtection="1">
      <alignment horizontal="center"/>
      <protection locked="0"/>
    </xf>
    <xf numFmtId="3" fontId="5" fillId="0" borderId="57" xfId="0" applyNumberFormat="1" applyFont="1" applyBorder="1" applyAlignment="1" applyProtection="1">
      <alignment horizontal="center"/>
      <protection locked="0"/>
    </xf>
    <xf numFmtId="3" fontId="5" fillId="0" borderId="37" xfId="0" applyNumberFormat="1" applyFont="1" applyBorder="1" applyAlignment="1" applyProtection="1">
      <alignment horizontal="center"/>
      <protection locked="0"/>
    </xf>
    <xf numFmtId="3" fontId="5" fillId="0" borderId="28" xfId="0" applyNumberFormat="1" applyFont="1" applyBorder="1" applyAlignment="1" applyProtection="1">
      <alignment horizontal="center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  <xf numFmtId="3" fontId="5" fillId="0" borderId="44" xfId="0" applyNumberFormat="1" applyFont="1" applyBorder="1" applyAlignment="1" applyProtection="1">
      <alignment horizontal="center"/>
      <protection locked="0"/>
    </xf>
    <xf numFmtId="3" fontId="5" fillId="0" borderId="58" xfId="0" applyNumberFormat="1" applyFont="1" applyBorder="1" applyAlignment="1" applyProtection="1">
      <alignment horizontal="center"/>
      <protection locked="0"/>
    </xf>
    <xf numFmtId="3" fontId="5" fillId="0" borderId="59" xfId="0" applyNumberFormat="1" applyFont="1" applyBorder="1" applyAlignment="1" applyProtection="1">
      <alignment horizontal="center"/>
      <protection locked="0"/>
    </xf>
    <xf numFmtId="3" fontId="5" fillId="0" borderId="60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 horizontal="center"/>
      <protection/>
    </xf>
    <xf numFmtId="3" fontId="5" fillId="0" borderId="61" xfId="0" applyNumberFormat="1" applyFont="1" applyBorder="1" applyAlignment="1" applyProtection="1">
      <alignment horizontal="center"/>
      <protection locked="0"/>
    </xf>
    <xf numFmtId="3" fontId="5" fillId="0" borderId="43" xfId="0" applyNumberFormat="1" applyFont="1" applyBorder="1" applyAlignment="1" applyProtection="1">
      <alignment horizontal="center"/>
      <protection locked="0"/>
    </xf>
    <xf numFmtId="3" fontId="5" fillId="0" borderId="49" xfId="0" applyNumberFormat="1" applyFont="1" applyBorder="1" applyAlignment="1" applyProtection="1">
      <alignment horizontal="center"/>
      <protection locked="0"/>
    </xf>
    <xf numFmtId="3" fontId="5" fillId="0" borderId="41" xfId="0" applyNumberFormat="1" applyFont="1" applyBorder="1" applyAlignment="1" applyProtection="1">
      <alignment horizontal="center"/>
      <protection locked="0"/>
    </xf>
    <xf numFmtId="3" fontId="5" fillId="0" borderId="62" xfId="0" applyNumberFormat="1" applyFont="1" applyBorder="1" applyAlignment="1" applyProtection="1">
      <alignment horizontal="center"/>
      <protection locked="0"/>
    </xf>
    <xf numFmtId="3" fontId="5" fillId="0" borderId="52" xfId="0" applyNumberFormat="1" applyFont="1" applyBorder="1" applyAlignment="1" applyProtection="1">
      <alignment horizontal="center"/>
      <protection locked="0"/>
    </xf>
    <xf numFmtId="3" fontId="5" fillId="0" borderId="63" xfId="0" applyNumberFormat="1" applyFont="1" applyBorder="1" applyAlignment="1" applyProtection="1">
      <alignment horizontal="center"/>
      <protection locked="0"/>
    </xf>
    <xf numFmtId="3" fontId="5" fillId="0" borderId="64" xfId="0" applyNumberFormat="1" applyFont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5" fillId="0" borderId="65" xfId="0" applyNumberFormat="1" applyFont="1" applyBorder="1" applyAlignment="1" applyProtection="1">
      <alignment horizontal="center"/>
      <protection locked="0"/>
    </xf>
    <xf numFmtId="3" fontId="5" fillId="0" borderId="43" xfId="0" applyNumberFormat="1" applyFont="1" applyBorder="1" applyAlignment="1" applyProtection="1">
      <alignment horizontal="center"/>
      <protection/>
    </xf>
    <xf numFmtId="3" fontId="5" fillId="0" borderId="55" xfId="0" applyNumberFormat="1" applyFont="1" applyBorder="1" applyAlignment="1" applyProtection="1">
      <alignment horizontal="center"/>
      <protection/>
    </xf>
    <xf numFmtId="3" fontId="5" fillId="37" borderId="55" xfId="0" applyNumberFormat="1" applyFont="1" applyFill="1" applyBorder="1" applyAlignment="1" applyProtection="1">
      <alignment horizontal="center"/>
      <protection locked="0"/>
    </xf>
    <xf numFmtId="3" fontId="5" fillId="37" borderId="55" xfId="0" applyNumberFormat="1" applyFont="1" applyFill="1" applyBorder="1" applyAlignment="1" applyProtection="1">
      <alignment horizontal="center"/>
      <protection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66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67" xfId="0" applyNumberFormat="1" applyFont="1" applyBorder="1" applyAlignment="1" applyProtection="1">
      <alignment horizontal="center"/>
      <protection locked="0"/>
    </xf>
    <xf numFmtId="3" fontId="5" fillId="0" borderId="68" xfId="0" applyNumberFormat="1" applyFont="1" applyBorder="1" applyAlignment="1" applyProtection="1">
      <alignment horizontal="center"/>
      <protection locked="0"/>
    </xf>
    <xf numFmtId="3" fontId="5" fillId="0" borderId="14" xfId="0" applyNumberFormat="1" applyFont="1" applyBorder="1" applyAlignment="1" applyProtection="1">
      <alignment horizontal="center"/>
      <protection locked="0"/>
    </xf>
    <xf numFmtId="3" fontId="5" fillId="0" borderId="39" xfId="0" applyNumberFormat="1" applyFont="1" applyBorder="1" applyAlignment="1" applyProtection="1">
      <alignment horizontal="center"/>
      <protection locked="0"/>
    </xf>
    <xf numFmtId="3" fontId="5" fillId="0" borderId="26" xfId="0" applyNumberFormat="1" applyFont="1" applyBorder="1" applyAlignment="1" applyProtection="1">
      <alignment horizontal="center"/>
      <protection locked="0"/>
    </xf>
    <xf numFmtId="3" fontId="5" fillId="0" borderId="24" xfId="0" applyNumberFormat="1" applyFont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left"/>
      <protection/>
    </xf>
    <xf numFmtId="3" fontId="5" fillId="0" borderId="41" xfId="0" applyNumberFormat="1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52" xfId="0" applyFont="1" applyFill="1" applyBorder="1" applyAlignment="1" applyProtection="1">
      <alignment horizontal="left"/>
      <protection locked="0"/>
    </xf>
    <xf numFmtId="3" fontId="5" fillId="0" borderId="69" xfId="0" applyNumberFormat="1" applyFont="1" applyBorder="1" applyAlignment="1" applyProtection="1">
      <alignment horizontal="center"/>
      <protection locked="0"/>
    </xf>
    <xf numFmtId="3" fontId="5" fillId="0" borderId="43" xfId="0" applyNumberFormat="1" applyFont="1" applyFill="1" applyBorder="1" applyAlignment="1" applyProtection="1">
      <alignment horizontal="center"/>
      <protection/>
    </xf>
    <xf numFmtId="3" fontId="5" fillId="0" borderId="41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Border="1" applyAlignment="1" applyProtection="1">
      <alignment horizontal="center"/>
      <protection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48" xfId="0" applyNumberFormat="1" applyFont="1" applyBorder="1" applyAlignment="1" applyProtection="1">
      <alignment horizontal="center"/>
      <protection locked="0"/>
    </xf>
    <xf numFmtId="3" fontId="5" fillId="0" borderId="46" xfId="0" applyNumberFormat="1" applyFont="1" applyBorder="1" applyAlignment="1" applyProtection="1">
      <alignment horizontal="center"/>
      <protection locked="0"/>
    </xf>
    <xf numFmtId="3" fontId="5" fillId="0" borderId="70" xfId="0" applyNumberFormat="1" applyFont="1" applyBorder="1" applyAlignment="1" applyProtection="1">
      <alignment horizontal="center"/>
      <protection locked="0"/>
    </xf>
    <xf numFmtId="3" fontId="5" fillId="0" borderId="71" xfId="0" applyNumberFormat="1" applyFont="1" applyBorder="1" applyAlignment="1" applyProtection="1">
      <alignment horizontal="center"/>
      <protection locked="0"/>
    </xf>
    <xf numFmtId="3" fontId="5" fillId="0" borderId="72" xfId="0" applyNumberFormat="1" applyFont="1" applyFill="1" applyBorder="1" applyAlignment="1" applyProtection="1">
      <alignment horizontal="left"/>
      <protection/>
    </xf>
    <xf numFmtId="3" fontId="5" fillId="0" borderId="73" xfId="0" applyNumberFormat="1" applyFont="1" applyFill="1" applyBorder="1" applyAlignment="1" applyProtection="1">
      <alignment horizontal="left"/>
      <protection/>
    </xf>
    <xf numFmtId="3" fontId="5" fillId="0" borderId="74" xfId="0" applyNumberFormat="1" applyFont="1" applyFill="1" applyBorder="1" applyAlignment="1" applyProtection="1">
      <alignment horizontal="left"/>
      <protection/>
    </xf>
    <xf numFmtId="3" fontId="5" fillId="0" borderId="75" xfId="0" applyNumberFormat="1" applyFont="1" applyBorder="1" applyAlignment="1" applyProtection="1">
      <alignment horizontal="center"/>
      <protection locked="0"/>
    </xf>
    <xf numFmtId="3" fontId="5" fillId="0" borderId="76" xfId="0" applyNumberFormat="1" applyFont="1" applyFill="1" applyBorder="1" applyAlignment="1" applyProtection="1">
      <alignment horizontal="left"/>
      <protection/>
    </xf>
    <xf numFmtId="3" fontId="5" fillId="0" borderId="77" xfId="0" applyNumberFormat="1" applyFont="1" applyFill="1" applyBorder="1" applyAlignment="1" applyProtection="1">
      <alignment horizontal="left"/>
      <protection/>
    </xf>
    <xf numFmtId="3" fontId="5" fillId="0" borderId="21" xfId="0" applyNumberFormat="1" applyFont="1" applyBorder="1" applyAlignment="1" applyProtection="1">
      <alignment horizontal="center"/>
      <protection locked="0"/>
    </xf>
    <xf numFmtId="3" fontId="5" fillId="0" borderId="78" xfId="0" applyNumberFormat="1" applyFont="1" applyBorder="1" applyAlignment="1" applyProtection="1">
      <alignment horizontal="center"/>
      <protection/>
    </xf>
    <xf numFmtId="3" fontId="5" fillId="0" borderId="78" xfId="0" applyNumberFormat="1" applyFont="1" applyBorder="1" applyAlignment="1" applyProtection="1">
      <alignment horizontal="center"/>
      <protection locked="0"/>
    </xf>
    <xf numFmtId="3" fontId="5" fillId="0" borderId="25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 applyProtection="1">
      <alignment horizontal="center"/>
      <protection locked="0"/>
    </xf>
    <xf numFmtId="3" fontId="5" fillId="37" borderId="62" xfId="0" applyNumberFormat="1" applyFont="1" applyFill="1" applyBorder="1" applyAlignment="1" applyProtection="1">
      <alignment horizontal="center"/>
      <protection locked="0"/>
    </xf>
    <xf numFmtId="3" fontId="5" fillId="0" borderId="79" xfId="0" applyNumberFormat="1" applyFont="1" applyBorder="1" applyAlignment="1" applyProtection="1">
      <alignment horizontal="center"/>
      <protection locked="0"/>
    </xf>
    <xf numFmtId="1" fontId="5" fillId="35" borderId="68" xfId="0" applyNumberFormat="1" applyFont="1" applyFill="1" applyBorder="1" applyAlignment="1" applyProtection="1">
      <alignment horizontal="left"/>
      <protection/>
    </xf>
    <xf numFmtId="0" fontId="5" fillId="35" borderId="39" xfId="0" applyNumberFormat="1" applyFont="1" applyFill="1" applyBorder="1" applyAlignment="1" applyProtection="1">
      <alignment horizontal="left"/>
      <protection/>
    </xf>
    <xf numFmtId="0" fontId="5" fillId="35" borderId="12" xfId="0" applyNumberFormat="1" applyFont="1" applyFill="1" applyBorder="1" applyAlignment="1" applyProtection="1">
      <alignment horizontal="left"/>
      <protection/>
    </xf>
    <xf numFmtId="0" fontId="5" fillId="35" borderId="69" xfId="0" applyNumberFormat="1" applyFont="1" applyFill="1" applyBorder="1" applyAlignment="1" applyProtection="1">
      <alignment horizontal="left"/>
      <protection/>
    </xf>
    <xf numFmtId="3" fontId="5" fillId="0" borderId="10" xfId="0" applyNumberFormat="1" applyFont="1" applyFill="1" applyBorder="1" applyAlignment="1" applyProtection="1">
      <alignment horizontal="left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3" fontId="5" fillId="0" borderId="34" xfId="0" applyNumberFormat="1" applyFont="1" applyFill="1" applyBorder="1" applyAlignment="1" applyProtection="1">
      <alignment horizontal="center"/>
      <protection/>
    </xf>
    <xf numFmtId="3" fontId="5" fillId="0" borderId="41" xfId="0" applyNumberFormat="1" applyFont="1" applyBorder="1" applyAlignment="1" applyProtection="1">
      <alignment horizontal="center"/>
      <protection/>
    </xf>
    <xf numFmtId="3" fontId="5" fillId="0" borderId="80" xfId="0" applyNumberFormat="1" applyFont="1" applyBorder="1" applyAlignment="1" applyProtection="1">
      <alignment horizontal="center"/>
      <protection locked="0"/>
    </xf>
    <xf numFmtId="3" fontId="5" fillId="0" borderId="55" xfId="0" applyNumberFormat="1" applyFont="1" applyFill="1" applyBorder="1" applyAlignment="1" applyProtection="1">
      <alignment horizontal="center"/>
      <protection/>
    </xf>
    <xf numFmtId="3" fontId="5" fillId="0" borderId="23" xfId="0" applyNumberFormat="1" applyFont="1" applyFill="1" applyBorder="1" applyAlignment="1" applyProtection="1">
      <alignment/>
      <protection locked="0"/>
    </xf>
    <xf numFmtId="3" fontId="5" fillId="0" borderId="43" xfId="0" applyNumberFormat="1" applyFont="1" applyFill="1" applyBorder="1" applyAlignment="1" applyProtection="1">
      <alignment horizontal="left"/>
      <protection/>
    </xf>
    <xf numFmtId="3" fontId="5" fillId="0" borderId="67" xfId="0" applyNumberFormat="1" applyFont="1" applyFill="1" applyBorder="1" applyAlignment="1" applyProtection="1">
      <alignment horizontal="left"/>
      <protection/>
    </xf>
    <xf numFmtId="3" fontId="5" fillId="0" borderId="81" xfId="0" applyNumberFormat="1" applyFont="1" applyBorder="1" applyAlignment="1" applyProtection="1">
      <alignment horizontal="center"/>
      <protection locked="0"/>
    </xf>
    <xf numFmtId="3" fontId="5" fillId="0" borderId="62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5" fillId="0" borderId="82" xfId="0" applyNumberFormat="1" applyFont="1" applyBorder="1" applyAlignment="1" applyProtection="1">
      <alignment horizontal="center"/>
      <protection locked="0"/>
    </xf>
    <xf numFmtId="3" fontId="5" fillId="0" borderId="43" xfId="0" applyNumberFormat="1" applyFont="1" applyFill="1" applyBorder="1" applyAlignment="1" applyProtection="1">
      <alignment horizontal="center"/>
      <protection locked="0"/>
    </xf>
    <xf numFmtId="3" fontId="5" fillId="0" borderId="42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3" fontId="5" fillId="0" borderId="44" xfId="0" applyNumberFormat="1" applyFont="1" applyFill="1" applyBorder="1" applyAlignment="1" applyProtection="1">
      <alignment horizontal="center"/>
      <protection locked="0"/>
    </xf>
    <xf numFmtId="3" fontId="5" fillId="0" borderId="53" xfId="0" applyNumberFormat="1" applyFont="1" applyFill="1" applyBorder="1" applyAlignment="1" applyProtection="1">
      <alignment horizontal="center"/>
      <protection locked="0"/>
    </xf>
    <xf numFmtId="3" fontId="5" fillId="0" borderId="54" xfId="0" applyNumberFormat="1" applyFont="1" applyFill="1" applyBorder="1" applyAlignment="1" applyProtection="1">
      <alignment horizontal="center"/>
      <protection locked="0"/>
    </xf>
    <xf numFmtId="3" fontId="5" fillId="0" borderId="55" xfId="0" applyNumberFormat="1" applyFont="1" applyFill="1" applyBorder="1" applyAlignment="1" applyProtection="1">
      <alignment horizontal="center"/>
      <protection locked="0"/>
    </xf>
    <xf numFmtId="3" fontId="5" fillId="0" borderId="83" xfId="0" applyNumberFormat="1" applyFont="1" applyFill="1" applyBorder="1" applyAlignment="1" applyProtection="1">
      <alignment horizontal="center"/>
      <protection locked="0"/>
    </xf>
    <xf numFmtId="3" fontId="5" fillId="0" borderId="84" xfId="0" applyNumberFormat="1" applyFont="1" applyFill="1" applyBorder="1" applyAlignment="1" applyProtection="1">
      <alignment horizontal="center"/>
      <protection locked="0"/>
    </xf>
    <xf numFmtId="3" fontId="5" fillId="0" borderId="61" xfId="0" applyNumberFormat="1" applyFont="1" applyFill="1" applyBorder="1" applyAlignment="1" applyProtection="1">
      <alignment horizontal="center"/>
      <protection locked="0"/>
    </xf>
    <xf numFmtId="3" fontId="5" fillId="0" borderId="84" xfId="0" applyNumberFormat="1" applyFont="1" applyBorder="1" applyAlignment="1" applyProtection="1">
      <alignment horizontal="center"/>
      <protection locked="0"/>
    </xf>
    <xf numFmtId="3" fontId="5" fillId="0" borderId="83" xfId="0" applyNumberFormat="1" applyFont="1" applyBorder="1" applyAlignment="1" applyProtection="1">
      <alignment horizontal="center"/>
      <protection locked="0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Border="1" applyAlignment="1" applyProtection="1">
      <alignment horizontal="center" vertical="center"/>
      <protection locked="0"/>
    </xf>
    <xf numFmtId="3" fontId="5" fillId="0" borderId="53" xfId="0" applyNumberFormat="1" applyFont="1" applyFill="1" applyBorder="1" applyAlignment="1" applyProtection="1">
      <alignment horizontal="center" vertical="center"/>
      <protection locked="0"/>
    </xf>
    <xf numFmtId="3" fontId="5" fillId="0" borderId="55" xfId="0" applyNumberFormat="1" applyFont="1" applyFill="1" applyBorder="1" applyAlignment="1" applyProtection="1">
      <alignment horizontal="center" vertical="center"/>
      <protection locked="0"/>
    </xf>
    <xf numFmtId="3" fontId="5" fillId="0" borderId="55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34" xfId="0" applyNumberFormat="1" applyFon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 horizontal="left"/>
      <protection locked="0"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7" fillId="0" borderId="67" xfId="0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/>
      <protection locked="0"/>
    </xf>
    <xf numFmtId="0" fontId="5" fillId="38" borderId="15" xfId="0" applyFont="1" applyFill="1" applyBorder="1" applyAlignment="1" applyProtection="1">
      <alignment horizontal="center"/>
      <protection locked="0"/>
    </xf>
    <xf numFmtId="0" fontId="5" fillId="38" borderId="16" xfId="0" applyFont="1" applyFill="1" applyBorder="1" applyAlignment="1" applyProtection="1">
      <alignment horizontal="center"/>
      <protection locked="0"/>
    </xf>
    <xf numFmtId="0" fontId="5" fillId="38" borderId="13" xfId="0" applyFont="1" applyFill="1" applyBorder="1" applyAlignment="1" applyProtection="1">
      <alignment horizontal="center"/>
      <protection locked="0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0" fontId="5" fillId="37" borderId="15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37" xfId="0" applyFont="1" applyFill="1" applyBorder="1" applyAlignment="1">
      <alignment horizontal="center"/>
    </xf>
    <xf numFmtId="0" fontId="5" fillId="37" borderId="28" xfId="0" applyFont="1" applyFill="1" applyBorder="1" applyAlignment="1">
      <alignment horizontal="center"/>
    </xf>
    <xf numFmtId="0" fontId="5" fillId="37" borderId="38" xfId="0" applyFont="1" applyFill="1" applyBorder="1" applyAlignment="1">
      <alignment horizontal="center"/>
    </xf>
    <xf numFmtId="3" fontId="5" fillId="37" borderId="75" xfId="0" applyNumberFormat="1" applyFont="1" applyFill="1" applyBorder="1" applyAlignment="1" applyProtection="1">
      <alignment horizontal="center"/>
      <protection locked="0"/>
    </xf>
    <xf numFmtId="3" fontId="7" fillId="37" borderId="14" xfId="0" applyNumberFormat="1" applyFont="1" applyFill="1" applyBorder="1" applyAlignment="1" applyProtection="1">
      <alignment horizontal="left"/>
      <protection/>
    </xf>
    <xf numFmtId="3" fontId="5" fillId="37" borderId="41" xfId="0" applyNumberFormat="1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 applyProtection="1">
      <alignment/>
      <protection locked="0"/>
    </xf>
    <xf numFmtId="3" fontId="8" fillId="0" borderId="65" xfId="0" applyNumberFormat="1" applyFont="1" applyBorder="1" applyAlignment="1" applyProtection="1">
      <alignment/>
      <protection/>
    </xf>
    <xf numFmtId="3" fontId="7" fillId="33" borderId="47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85" xfId="0" applyNumberFormat="1" applyFont="1" applyBorder="1" applyAlignment="1" applyProtection="1">
      <alignment horizontal="center"/>
      <protection locked="0"/>
    </xf>
    <xf numFmtId="3" fontId="5" fillId="0" borderId="86" xfId="0" applyNumberFormat="1" applyFont="1" applyBorder="1" applyAlignment="1" applyProtection="1">
      <alignment/>
      <protection locked="0"/>
    </xf>
    <xf numFmtId="3" fontId="5" fillId="0" borderId="22" xfId="0" applyNumberFormat="1" applyFont="1" applyBorder="1" applyAlignment="1" applyProtection="1">
      <alignment horizont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3" fontId="5" fillId="0" borderId="59" xfId="0" applyNumberFormat="1" applyFont="1" applyBorder="1" applyAlignment="1" applyProtection="1">
      <alignment horizontal="center" vertical="center"/>
      <protection locked="0"/>
    </xf>
    <xf numFmtId="3" fontId="5" fillId="0" borderId="54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 textRotation="90" wrapText="1"/>
      <protection/>
    </xf>
    <xf numFmtId="3" fontId="8" fillId="0" borderId="30" xfId="0" applyNumberFormat="1" applyFont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left"/>
      <protection locked="0"/>
    </xf>
    <xf numFmtId="0" fontId="5" fillId="0" borderId="86" xfId="0" applyFont="1" applyFill="1" applyBorder="1" applyAlignment="1" applyProtection="1">
      <alignment horizontal="left"/>
      <protection locked="0"/>
    </xf>
    <xf numFmtId="3" fontId="5" fillId="40" borderId="55" xfId="0" applyNumberFormat="1" applyFont="1" applyFill="1" applyBorder="1" applyAlignment="1" applyProtection="1">
      <alignment horizontal="center"/>
      <protection locked="0"/>
    </xf>
    <xf numFmtId="3" fontId="5" fillId="40" borderId="55" xfId="0" applyNumberFormat="1" applyFont="1" applyFill="1" applyBorder="1" applyAlignment="1" applyProtection="1">
      <alignment horizontal="center"/>
      <protection/>
    </xf>
    <xf numFmtId="3" fontId="8" fillId="0" borderId="51" xfId="0" applyNumberFormat="1" applyFont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/>
      <protection locked="0"/>
    </xf>
    <xf numFmtId="3" fontId="5" fillId="0" borderId="24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5" fillId="0" borderId="37" xfId="0" applyNumberFormat="1" applyFont="1" applyFill="1" applyBorder="1" applyAlignment="1" applyProtection="1">
      <alignment/>
      <protection locked="0"/>
    </xf>
    <xf numFmtId="3" fontId="5" fillId="0" borderId="38" xfId="0" applyNumberFormat="1" applyFont="1" applyFill="1" applyBorder="1" applyAlignment="1" applyProtection="1">
      <alignment/>
      <protection locked="0"/>
    </xf>
    <xf numFmtId="3" fontId="5" fillId="0" borderId="87" xfId="0" applyNumberFormat="1" applyFont="1" applyBorder="1" applyAlignment="1" applyProtection="1">
      <alignment horizontal="center"/>
      <protection locked="0"/>
    </xf>
    <xf numFmtId="3" fontId="5" fillId="0" borderId="50" xfId="0" applyNumberFormat="1" applyFont="1" applyBorder="1" applyAlignment="1" applyProtection="1">
      <alignment horizontal="center"/>
      <protection locked="0"/>
    </xf>
    <xf numFmtId="3" fontId="5" fillId="0" borderId="88" xfId="0" applyNumberFormat="1" applyFont="1" applyBorder="1" applyAlignment="1" applyProtection="1">
      <alignment horizontal="center"/>
      <protection locked="0"/>
    </xf>
    <xf numFmtId="3" fontId="5" fillId="37" borderId="48" xfId="0" applyNumberFormat="1" applyFont="1" applyFill="1" applyBorder="1" applyAlignment="1" applyProtection="1">
      <alignment/>
      <protection locked="0"/>
    </xf>
    <xf numFmtId="3" fontId="5" fillId="0" borderId="37" xfId="0" applyNumberFormat="1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left"/>
      <protection locked="0"/>
    </xf>
    <xf numFmtId="3" fontId="8" fillId="0" borderId="52" xfId="0" applyNumberFormat="1" applyFont="1" applyBorder="1" applyAlignment="1" applyProtection="1">
      <alignment horizontal="center"/>
      <protection/>
    </xf>
    <xf numFmtId="1" fontId="5" fillId="0" borderId="86" xfId="0" applyNumberFormat="1" applyFont="1" applyFill="1" applyBorder="1" applyAlignment="1" applyProtection="1">
      <alignment horizontal="center" vertical="center" textRotation="90" wrapText="1"/>
      <protection/>
    </xf>
    <xf numFmtId="3" fontId="5" fillId="40" borderId="62" xfId="0" applyNumberFormat="1" applyFont="1" applyFill="1" applyBorder="1" applyAlignment="1" applyProtection="1">
      <alignment horizontal="center"/>
      <protection locked="0"/>
    </xf>
    <xf numFmtId="3" fontId="5" fillId="40" borderId="12" xfId="0" applyNumberFormat="1" applyFont="1" applyFill="1" applyBorder="1" applyAlignment="1" applyProtection="1">
      <alignment horizontal="center"/>
      <protection/>
    </xf>
    <xf numFmtId="3" fontId="5" fillId="40" borderId="65" xfId="0" applyNumberFormat="1" applyFont="1" applyFill="1" applyBorder="1" applyAlignment="1" applyProtection="1">
      <alignment horizontal="center"/>
      <protection locked="0"/>
    </xf>
    <xf numFmtId="3" fontId="5" fillId="40" borderId="52" xfId="0" applyNumberFormat="1" applyFont="1" applyFill="1" applyBorder="1" applyAlignment="1" applyProtection="1">
      <alignment horizontal="center"/>
      <protection/>
    </xf>
    <xf numFmtId="3" fontId="8" fillId="0" borderId="18" xfId="0" applyNumberFormat="1" applyFont="1" applyFill="1" applyBorder="1" applyAlignment="1" applyProtection="1">
      <alignment horizontal="center"/>
      <protection/>
    </xf>
    <xf numFmtId="3" fontId="5" fillId="0" borderId="52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vertical="top"/>
      <protection locked="0"/>
    </xf>
    <xf numFmtId="3" fontId="5" fillId="0" borderId="89" xfId="0" applyNumberFormat="1" applyFont="1" applyBorder="1" applyAlignment="1" applyProtection="1">
      <alignment horizontal="center"/>
      <protection locked="0"/>
    </xf>
    <xf numFmtId="3" fontId="5" fillId="0" borderId="44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/>
      <protection locked="0"/>
    </xf>
    <xf numFmtId="3" fontId="5" fillId="0" borderId="52" xfId="0" applyNumberFormat="1" applyFont="1" applyFill="1" applyBorder="1" applyAlignment="1" applyProtection="1">
      <alignment horizontal="left"/>
      <protection/>
    </xf>
    <xf numFmtId="3" fontId="5" fillId="0" borderId="90" xfId="0" applyNumberFormat="1" applyFont="1" applyBorder="1" applyAlignment="1" applyProtection="1">
      <alignment/>
      <protection locked="0"/>
    </xf>
    <xf numFmtId="3" fontId="5" fillId="0" borderId="91" xfId="0" applyNumberFormat="1" applyFont="1" applyFill="1" applyBorder="1" applyAlignment="1" applyProtection="1">
      <alignment horizontal="left"/>
      <protection/>
    </xf>
    <xf numFmtId="3" fontId="5" fillId="0" borderId="92" xfId="0" applyNumberFormat="1" applyFont="1" applyBorder="1" applyAlignment="1" applyProtection="1">
      <alignment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38" xfId="0" applyNumberFormat="1" applyFont="1" applyFill="1" applyBorder="1" applyAlignment="1" applyProtection="1">
      <alignment horizontal="center"/>
      <protection locked="0"/>
    </xf>
    <xf numFmtId="3" fontId="5" fillId="0" borderId="45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40" borderId="12" xfId="0" applyNumberFormat="1" applyFont="1" applyFill="1" applyBorder="1" applyAlignment="1" applyProtection="1">
      <alignment horizontal="center"/>
      <protection locked="0"/>
    </xf>
    <xf numFmtId="3" fontId="5" fillId="40" borderId="34" xfId="0" applyNumberFormat="1" applyFont="1" applyFill="1" applyBorder="1" applyAlignment="1" applyProtection="1">
      <alignment horizontal="center"/>
      <protection locked="0"/>
    </xf>
    <xf numFmtId="3" fontId="5" fillId="40" borderId="34" xfId="0" applyNumberFormat="1" applyFont="1" applyFill="1" applyBorder="1" applyAlignment="1" applyProtection="1">
      <alignment horizontal="center"/>
      <protection/>
    </xf>
    <xf numFmtId="1" fontId="5" fillId="35" borderId="68" xfId="0" applyNumberFormat="1" applyFont="1" applyFill="1" applyBorder="1" applyAlignment="1" applyProtection="1">
      <alignment horizontal="center" vertical="center"/>
      <protection/>
    </xf>
    <xf numFmtId="3" fontId="5" fillId="0" borderId="43" xfId="0" applyNumberFormat="1" applyFont="1" applyBorder="1" applyAlignment="1" applyProtection="1">
      <alignment horizontal="center" vertical="center"/>
      <protection locked="0"/>
    </xf>
    <xf numFmtId="3" fontId="5" fillId="0" borderId="55" xfId="0" applyNumberFormat="1" applyFont="1" applyBorder="1" applyAlignment="1" applyProtection="1">
      <alignment horizontal="center" vertical="center"/>
      <protection/>
    </xf>
    <xf numFmtId="0" fontId="5" fillId="35" borderId="39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0" fontId="5" fillId="35" borderId="12" xfId="0" applyNumberFormat="1" applyFont="1" applyFill="1" applyBorder="1" applyAlignment="1" applyProtection="1">
      <alignment horizontal="center" vertical="center"/>
      <protection/>
    </xf>
    <xf numFmtId="0" fontId="5" fillId="35" borderId="69" xfId="0" applyNumberFormat="1" applyFont="1" applyFill="1" applyBorder="1" applyAlignment="1" applyProtection="1">
      <alignment horizontal="center" vertical="center"/>
      <protection/>
    </xf>
    <xf numFmtId="3" fontId="5" fillId="0" borderId="34" xfId="0" applyNumberFormat="1" applyFont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53" xfId="0" applyNumberFormat="1" applyFont="1" applyFill="1" applyBorder="1" applyAlignment="1" applyProtection="1">
      <alignment horizontal="center"/>
      <protection/>
    </xf>
    <xf numFmtId="3" fontId="5" fillId="0" borderId="61" xfId="0" applyNumberFormat="1" applyFont="1" applyFill="1" applyBorder="1" applyAlignment="1" applyProtection="1">
      <alignment horizontal="center"/>
      <protection/>
    </xf>
    <xf numFmtId="3" fontId="5" fillId="0" borderId="93" xfId="0" applyNumberFormat="1" applyFont="1" applyBorder="1" applyAlignment="1" applyProtection="1">
      <alignment horizontal="center"/>
      <protection locked="0"/>
    </xf>
    <xf numFmtId="3" fontId="5" fillId="0" borderId="43" xfId="0" applyNumberFormat="1" applyFont="1" applyFill="1" applyBorder="1" applyAlignment="1" applyProtection="1">
      <alignment/>
      <protection locked="0"/>
    </xf>
    <xf numFmtId="3" fontId="5" fillId="0" borderId="65" xfId="0" applyNumberFormat="1" applyFont="1" applyFill="1" applyBorder="1" applyAlignment="1" applyProtection="1">
      <alignment horizontal="right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66" xfId="0" applyFont="1" applyFill="1" applyBorder="1" applyAlignment="1" applyProtection="1">
      <alignment horizontal="center"/>
      <protection locked="0"/>
    </xf>
    <xf numFmtId="3" fontId="5" fillId="41" borderId="55" xfId="0" applyNumberFormat="1" applyFont="1" applyFill="1" applyBorder="1" applyAlignment="1" applyProtection="1">
      <alignment horizontal="center"/>
      <protection locked="0"/>
    </xf>
    <xf numFmtId="3" fontId="5" fillId="41" borderId="55" xfId="0" applyNumberFormat="1" applyFont="1" applyFill="1" applyBorder="1" applyAlignment="1" applyProtection="1">
      <alignment horizontal="center"/>
      <protection/>
    </xf>
    <xf numFmtId="3" fontId="5" fillId="38" borderId="49" xfId="0" applyNumberFormat="1" applyFont="1" applyFill="1" applyBorder="1" applyAlignment="1" applyProtection="1">
      <alignment horizontal="center"/>
      <protection locked="0"/>
    </xf>
    <xf numFmtId="3" fontId="5" fillId="38" borderId="62" xfId="0" applyNumberFormat="1" applyFont="1" applyFill="1" applyBorder="1" applyAlignment="1" applyProtection="1">
      <alignment horizontal="center"/>
      <protection locked="0"/>
    </xf>
    <xf numFmtId="3" fontId="5" fillId="42" borderId="55" xfId="0" applyNumberFormat="1" applyFont="1" applyFill="1" applyBorder="1" applyAlignment="1" applyProtection="1">
      <alignment horizontal="center"/>
      <protection locked="0"/>
    </xf>
    <xf numFmtId="3" fontId="5" fillId="42" borderId="12" xfId="0" applyNumberFormat="1" applyFont="1" applyFill="1" applyBorder="1" applyAlignment="1" applyProtection="1">
      <alignment horizontal="center"/>
      <protection/>
    </xf>
    <xf numFmtId="3" fontId="5" fillId="0" borderId="94" xfId="0" applyNumberFormat="1" applyFont="1" applyBorder="1" applyAlignment="1" applyProtection="1">
      <alignment horizontal="center"/>
      <protection locked="0"/>
    </xf>
    <xf numFmtId="3" fontId="5" fillId="0" borderId="45" xfId="0" applyNumberFormat="1" applyFont="1" applyBorder="1" applyAlignment="1" applyProtection="1">
      <alignment horizontal="center"/>
      <protection locked="0"/>
    </xf>
    <xf numFmtId="3" fontId="5" fillId="0" borderId="41" xfId="0" applyNumberFormat="1" applyFont="1" applyFill="1" applyBorder="1" applyAlignment="1" applyProtection="1">
      <alignment horizontal="center"/>
      <protection locked="0"/>
    </xf>
    <xf numFmtId="3" fontId="5" fillId="40" borderId="41" xfId="0" applyNumberFormat="1" applyFont="1" applyFill="1" applyBorder="1" applyAlignment="1" applyProtection="1">
      <alignment horizontal="center"/>
      <protection/>
    </xf>
    <xf numFmtId="3" fontId="5" fillId="40" borderId="42" xfId="0" applyNumberFormat="1" applyFont="1" applyFill="1" applyBorder="1" applyAlignment="1" applyProtection="1">
      <alignment horizontal="center"/>
      <protection locked="0"/>
    </xf>
    <xf numFmtId="3" fontId="5" fillId="0" borderId="58" xfId="0" applyNumberFormat="1" applyFont="1" applyFill="1" applyBorder="1" applyAlignment="1" applyProtection="1">
      <alignment/>
      <protection locked="0"/>
    </xf>
    <xf numFmtId="3" fontId="5" fillId="0" borderId="75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75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95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81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3" fontId="5" fillId="37" borderId="38" xfId="0" applyNumberFormat="1" applyFont="1" applyFill="1" applyBorder="1" applyAlignment="1" applyProtection="1">
      <alignment horizontal="center"/>
      <protection locked="0"/>
    </xf>
    <xf numFmtId="3" fontId="5" fillId="40" borderId="13" xfId="0" applyNumberFormat="1" applyFont="1" applyFill="1" applyBorder="1" applyAlignment="1" applyProtection="1">
      <alignment horizontal="center"/>
      <protection/>
    </xf>
    <xf numFmtId="3" fontId="5" fillId="0" borderId="71" xfId="0" applyNumberFormat="1" applyFont="1" applyFill="1" applyBorder="1" applyAlignment="1" applyProtection="1">
      <alignment horizontal="center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68" xfId="0" applyNumberFormat="1" applyFont="1" applyFill="1" applyBorder="1" applyAlignment="1" applyProtection="1">
      <alignment horizontal="center"/>
      <protection/>
    </xf>
    <xf numFmtId="3" fontId="5" fillId="38" borderId="24" xfId="0" applyNumberFormat="1" applyFont="1" applyFill="1" applyBorder="1" applyAlignment="1" applyProtection="1">
      <alignment horizontal="center"/>
      <protection locked="0"/>
    </xf>
    <xf numFmtId="3" fontId="5" fillId="41" borderId="62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67" xfId="0" applyNumberFormat="1" applyFont="1" applyFill="1" applyBorder="1" applyAlignment="1" applyProtection="1">
      <alignment/>
      <protection locked="0"/>
    </xf>
    <xf numFmtId="3" fontId="5" fillId="0" borderId="42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3" fontId="5" fillId="41" borderId="66" xfId="0" applyNumberFormat="1" applyFont="1" applyFill="1" applyBorder="1" applyAlignment="1" applyProtection="1">
      <alignment horizontal="center"/>
      <protection locked="0"/>
    </xf>
    <xf numFmtId="3" fontId="5" fillId="41" borderId="66" xfId="0" applyNumberFormat="1" applyFont="1" applyFill="1" applyBorder="1" applyAlignment="1" applyProtection="1">
      <alignment horizontal="center"/>
      <protection/>
    </xf>
    <xf numFmtId="3" fontId="8" fillId="0" borderId="18" xfId="0" applyNumberFormat="1" applyFont="1" applyFill="1" applyBorder="1" applyAlignment="1" applyProtection="1">
      <alignment horizontal="center"/>
      <protection locked="0"/>
    </xf>
    <xf numFmtId="10" fontId="8" fillId="0" borderId="18" xfId="0" applyNumberFormat="1" applyFont="1" applyBorder="1" applyAlignment="1" applyProtection="1">
      <alignment horizontal="center"/>
      <protection/>
    </xf>
    <xf numFmtId="10" fontId="8" fillId="0" borderId="52" xfId="0" applyNumberFormat="1" applyFont="1" applyBorder="1" applyAlignment="1" applyProtection="1">
      <alignment horizontal="center"/>
      <protection/>
    </xf>
    <xf numFmtId="10" fontId="5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10" fontId="5" fillId="33" borderId="11" xfId="0" applyNumberFormat="1" applyFont="1" applyFill="1" applyBorder="1" applyAlignment="1" applyProtection="1">
      <alignment/>
      <protection locked="0"/>
    </xf>
    <xf numFmtId="10" fontId="5" fillId="37" borderId="55" xfId="0" applyNumberFormat="1" applyFont="1" applyFill="1" applyBorder="1" applyAlignment="1" applyProtection="1">
      <alignment horizontal="center"/>
      <protection/>
    </xf>
    <xf numFmtId="10" fontId="5" fillId="0" borderId="55" xfId="0" applyNumberFormat="1" applyFont="1" applyFill="1" applyBorder="1" applyAlignment="1" applyProtection="1">
      <alignment horizontal="center"/>
      <protection/>
    </xf>
    <xf numFmtId="10" fontId="5" fillId="38" borderId="55" xfId="0" applyNumberFormat="1" applyFont="1" applyFill="1" applyBorder="1" applyAlignment="1" applyProtection="1">
      <alignment horizontal="center"/>
      <protection/>
    </xf>
    <xf numFmtId="10" fontId="5" fillId="37" borderId="78" xfId="0" applyNumberFormat="1" applyFont="1" applyFill="1" applyBorder="1" applyAlignment="1" applyProtection="1">
      <alignment horizontal="center"/>
      <protection/>
    </xf>
    <xf numFmtId="10" fontId="5" fillId="0" borderId="78" xfId="0" applyNumberFormat="1" applyFont="1" applyFill="1" applyBorder="1" applyAlignment="1" applyProtection="1">
      <alignment horizontal="center"/>
      <protection/>
    </xf>
    <xf numFmtId="10" fontId="5" fillId="0" borderId="55" xfId="56" applyNumberFormat="1" applyFont="1" applyFill="1" applyBorder="1" applyAlignment="1" applyProtection="1">
      <alignment horizontal="center"/>
      <protection/>
    </xf>
    <xf numFmtId="10" fontId="5" fillId="40" borderId="55" xfId="0" applyNumberFormat="1" applyFont="1" applyFill="1" applyBorder="1" applyAlignment="1" applyProtection="1">
      <alignment horizontal="center"/>
      <protection/>
    </xf>
    <xf numFmtId="10" fontId="5" fillId="0" borderId="13" xfId="0" applyNumberFormat="1" applyFont="1" applyFill="1" applyBorder="1" applyAlignment="1" applyProtection="1">
      <alignment horizontal="center"/>
      <protection/>
    </xf>
    <xf numFmtId="10" fontId="5" fillId="37" borderId="66" xfId="0" applyNumberFormat="1" applyFont="1" applyFill="1" applyBorder="1" applyAlignment="1" applyProtection="1">
      <alignment horizontal="center"/>
      <protection/>
    </xf>
    <xf numFmtId="10" fontId="5" fillId="40" borderId="12" xfId="0" applyNumberFormat="1" applyFont="1" applyFill="1" applyBorder="1" applyAlignment="1" applyProtection="1">
      <alignment horizontal="center"/>
      <protection/>
    </xf>
    <xf numFmtId="10" fontId="5" fillId="0" borderId="0" xfId="0" applyNumberFormat="1" applyFont="1" applyFill="1" applyBorder="1" applyAlignment="1" applyProtection="1">
      <alignment/>
      <protection locked="0"/>
    </xf>
    <xf numFmtId="3" fontId="5" fillId="37" borderId="41" xfId="0" applyNumberFormat="1" applyFont="1" applyFill="1" applyBorder="1" applyAlignment="1" applyProtection="1">
      <alignment horizontal="center"/>
      <protection/>
    </xf>
    <xf numFmtId="3" fontId="5" fillId="33" borderId="33" xfId="0" applyNumberFormat="1" applyFont="1" applyFill="1" applyBorder="1" applyAlignment="1" applyProtection="1">
      <alignment horizontal="center"/>
      <protection/>
    </xf>
    <xf numFmtId="10" fontId="5" fillId="33" borderId="33" xfId="0" applyNumberFormat="1" applyFont="1" applyFill="1" applyBorder="1" applyAlignment="1" applyProtection="1">
      <alignment horizontal="center"/>
      <protection/>
    </xf>
    <xf numFmtId="10" fontId="5" fillId="0" borderId="34" xfId="0" applyNumberFormat="1" applyFont="1" applyFill="1" applyBorder="1" applyAlignment="1" applyProtection="1">
      <alignment horizontal="center"/>
      <protection/>
    </xf>
    <xf numFmtId="10" fontId="8" fillId="0" borderId="18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10" fontId="5" fillId="0" borderId="0" xfId="0" applyNumberFormat="1" applyFont="1" applyBorder="1" applyAlignment="1" applyProtection="1">
      <alignment horizontal="center"/>
      <protection locked="0"/>
    </xf>
    <xf numFmtId="3" fontId="7" fillId="33" borderId="11" xfId="0" applyNumberFormat="1" applyFont="1" applyFill="1" applyBorder="1" applyAlignment="1" applyProtection="1">
      <alignment horizontal="center"/>
      <protection locked="0"/>
    </xf>
    <xf numFmtId="10" fontId="7" fillId="33" borderId="11" xfId="0" applyNumberFormat="1" applyFont="1" applyFill="1" applyBorder="1" applyAlignment="1" applyProtection="1">
      <alignment horizontal="center"/>
      <protection locked="0"/>
    </xf>
    <xf numFmtId="3" fontId="5" fillId="33" borderId="11" xfId="0" applyNumberFormat="1" applyFont="1" applyFill="1" applyBorder="1" applyAlignment="1" applyProtection="1">
      <alignment horizontal="center"/>
      <protection locked="0"/>
    </xf>
    <xf numFmtId="10" fontId="5" fillId="33" borderId="11" xfId="0" applyNumberFormat="1" applyFont="1" applyFill="1" applyBorder="1" applyAlignment="1" applyProtection="1">
      <alignment horizontal="center"/>
      <protection locked="0"/>
    </xf>
    <xf numFmtId="10" fontId="9" fillId="0" borderId="43" xfId="0" applyNumberFormat="1" applyFont="1" applyBorder="1" applyAlignment="1" applyProtection="1">
      <alignment horizontal="center" vertical="center"/>
      <protection locked="0"/>
    </xf>
    <xf numFmtId="10" fontId="9" fillId="0" borderId="12" xfId="0" applyNumberFormat="1" applyFont="1" applyBorder="1" applyAlignment="1" applyProtection="1">
      <alignment horizontal="center" vertical="center"/>
      <protection locked="0"/>
    </xf>
    <xf numFmtId="10" fontId="9" fillId="0" borderId="12" xfId="0" applyNumberFormat="1" applyFont="1" applyBorder="1" applyAlignment="1" applyProtection="1">
      <alignment horizontal="center" vertical="center"/>
      <protection/>
    </xf>
    <xf numFmtId="10" fontId="9" fillId="40" borderId="12" xfId="0" applyNumberFormat="1" applyFont="1" applyFill="1" applyBorder="1" applyAlignment="1" applyProtection="1">
      <alignment horizontal="center" vertical="center"/>
      <protection locked="0"/>
    </xf>
    <xf numFmtId="10" fontId="5" fillId="0" borderId="43" xfId="0" applyNumberFormat="1" applyFont="1" applyBorder="1" applyAlignment="1" applyProtection="1">
      <alignment horizontal="center"/>
      <protection locked="0"/>
    </xf>
    <xf numFmtId="10" fontId="5" fillId="0" borderId="12" xfId="0" applyNumberFormat="1" applyFont="1" applyBorder="1" applyAlignment="1" applyProtection="1">
      <alignment horizontal="center"/>
      <protection locked="0"/>
    </xf>
    <xf numFmtId="10" fontId="5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10" fontId="8" fillId="0" borderId="0" xfId="0" applyNumberFormat="1" applyFont="1" applyBorder="1" applyAlignment="1" applyProtection="1">
      <alignment horizontal="center"/>
      <protection/>
    </xf>
    <xf numFmtId="3" fontId="5" fillId="0" borderId="49" xfId="0" applyNumberFormat="1" applyFont="1" applyFill="1" applyBorder="1" applyAlignment="1" applyProtection="1">
      <alignment horizontal="center"/>
      <protection/>
    </xf>
    <xf numFmtId="10" fontId="5" fillId="0" borderId="43" xfId="0" applyNumberFormat="1" applyFont="1" applyBorder="1" applyAlignment="1">
      <alignment horizontal="center"/>
    </xf>
    <xf numFmtId="3" fontId="5" fillId="0" borderId="62" xfId="0" applyNumberFormat="1" applyFont="1" applyFill="1" applyBorder="1" applyAlignment="1" applyProtection="1">
      <alignment horizontal="center"/>
      <protection/>
    </xf>
    <xf numFmtId="10" fontId="5" fillId="0" borderId="12" xfId="0" applyNumberFormat="1" applyFont="1" applyBorder="1" applyAlignment="1">
      <alignment horizontal="center"/>
    </xf>
    <xf numFmtId="10" fontId="5" fillId="0" borderId="42" xfId="0" applyNumberFormat="1" applyFont="1" applyBorder="1" applyAlignment="1">
      <alignment horizontal="center"/>
    </xf>
    <xf numFmtId="3" fontId="5" fillId="0" borderId="63" xfId="0" applyNumberFormat="1" applyFont="1" applyFill="1" applyBorder="1" applyAlignment="1" applyProtection="1">
      <alignment horizontal="center"/>
      <protection/>
    </xf>
    <xf numFmtId="10" fontId="5" fillId="40" borderId="12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10" fontId="8" fillId="0" borderId="0" xfId="0" applyNumberFormat="1" applyFont="1" applyBorder="1" applyAlignment="1" applyProtection="1">
      <alignment horizontal="center"/>
      <protection locked="0"/>
    </xf>
    <xf numFmtId="10" fontId="7" fillId="33" borderId="34" xfId="0" applyNumberFormat="1" applyFont="1" applyFill="1" applyBorder="1" applyAlignment="1" applyProtection="1">
      <alignment horizontal="center"/>
      <protection locked="0"/>
    </xf>
    <xf numFmtId="3" fontId="45" fillId="0" borderId="17" xfId="0" applyNumberFormat="1" applyFont="1" applyFill="1" applyBorder="1" applyAlignment="1" applyProtection="1">
      <alignment horizontal="center"/>
      <protection locked="0"/>
    </xf>
    <xf numFmtId="3" fontId="45" fillId="0" borderId="13" xfId="0" applyNumberFormat="1" applyFont="1" applyFill="1" applyBorder="1" applyAlignment="1" applyProtection="1">
      <alignment horizontal="center"/>
      <protection locked="0"/>
    </xf>
    <xf numFmtId="10" fontId="5" fillId="0" borderId="12" xfId="0" applyNumberFormat="1" applyFont="1" applyBorder="1" applyAlignment="1" applyProtection="1">
      <alignment horizontal="center"/>
      <protection/>
    </xf>
    <xf numFmtId="10" fontId="5" fillId="40" borderId="34" xfId="0" applyNumberFormat="1" applyFont="1" applyFill="1" applyBorder="1" applyAlignment="1" applyProtection="1">
      <alignment horizontal="center"/>
      <protection locked="0"/>
    </xf>
    <xf numFmtId="3" fontId="5" fillId="0" borderId="71" xfId="0" applyNumberFormat="1" applyFont="1" applyFill="1" applyBorder="1" applyAlignment="1" applyProtection="1">
      <alignment horizontal="center"/>
      <protection locked="0"/>
    </xf>
    <xf numFmtId="10" fontId="5" fillId="0" borderId="43" xfId="0" applyNumberFormat="1" applyFont="1" applyBorder="1" applyAlignment="1" applyProtection="1">
      <alignment horizontal="center"/>
      <protection/>
    </xf>
    <xf numFmtId="10" fontId="5" fillId="0" borderId="34" xfId="0" applyNumberFormat="1" applyFont="1" applyBorder="1" applyAlignment="1" applyProtection="1">
      <alignment horizontal="center"/>
      <protection/>
    </xf>
    <xf numFmtId="3" fontId="5" fillId="0" borderId="57" xfId="0" applyNumberFormat="1" applyFont="1" applyFill="1" applyBorder="1" applyAlignment="1" applyProtection="1">
      <alignment horizontal="center"/>
      <protection/>
    </xf>
    <xf numFmtId="3" fontId="5" fillId="33" borderId="96" xfId="0" applyNumberFormat="1" applyFont="1" applyFill="1" applyBorder="1" applyAlignment="1" applyProtection="1">
      <alignment horizontal="center"/>
      <protection locked="0"/>
    </xf>
    <xf numFmtId="3" fontId="5" fillId="0" borderId="40" xfId="0" applyNumberFormat="1" applyFont="1" applyFill="1" applyBorder="1" applyAlignment="1" applyProtection="1">
      <alignment horizontal="center"/>
      <protection locked="0"/>
    </xf>
    <xf numFmtId="3" fontId="5" fillId="0" borderId="40" xfId="0" applyNumberFormat="1" applyFont="1" applyBorder="1" applyAlignment="1" applyProtection="1">
      <alignment horizontal="center"/>
      <protection locked="0"/>
    </xf>
    <xf numFmtId="10" fontId="5" fillId="0" borderId="40" xfId="0" applyNumberFormat="1" applyFont="1" applyBorder="1" applyAlignment="1" applyProtection="1">
      <alignment horizontal="center"/>
      <protection locked="0"/>
    </xf>
    <xf numFmtId="10" fontId="5" fillId="0" borderId="42" xfId="0" applyNumberFormat="1" applyFont="1" applyBorder="1" applyAlignment="1" applyProtection="1">
      <alignment horizontal="center"/>
      <protection locked="0"/>
    </xf>
    <xf numFmtId="10" fontId="5" fillId="37" borderId="34" xfId="0" applyNumberFormat="1" applyFont="1" applyFill="1" applyBorder="1" applyAlignment="1" applyProtection="1">
      <alignment horizontal="center"/>
      <protection locked="0"/>
    </xf>
    <xf numFmtId="3" fontId="7" fillId="33" borderId="55" xfId="0" applyNumberFormat="1" applyFont="1" applyFill="1" applyBorder="1" applyAlignment="1" applyProtection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0" fontId="5" fillId="0" borderId="42" xfId="0" applyNumberFormat="1" applyFont="1" applyBorder="1" applyAlignment="1" applyProtection="1">
      <alignment horizontal="center"/>
      <protection/>
    </xf>
    <xf numFmtId="10" fontId="5" fillId="40" borderId="42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Fill="1" applyBorder="1" applyAlignment="1" applyProtection="1">
      <alignment horizontal="center"/>
      <protection/>
    </xf>
    <xf numFmtId="3" fontId="10" fillId="0" borderId="29" xfId="0" applyNumberFormat="1" applyFont="1" applyFill="1" applyBorder="1" applyAlignment="1" applyProtection="1">
      <alignment horizontal="center"/>
      <protection/>
    </xf>
    <xf numFmtId="10" fontId="10" fillId="0" borderId="29" xfId="0" applyNumberFormat="1" applyFont="1" applyFill="1" applyBorder="1" applyAlignment="1" applyProtection="1">
      <alignment horizontal="center"/>
      <protection/>
    </xf>
    <xf numFmtId="3" fontId="7" fillId="0" borderId="31" xfId="0" applyNumberFormat="1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10" fontId="5" fillId="0" borderId="3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3" fontId="5" fillId="0" borderId="97" xfId="0" applyNumberFormat="1" applyFont="1" applyFill="1" applyBorder="1" applyAlignment="1" applyProtection="1">
      <alignment horizontal="center"/>
      <protection locked="0"/>
    </xf>
    <xf numFmtId="3" fontId="5" fillId="0" borderId="98" xfId="0" applyNumberFormat="1" applyFont="1" applyFill="1" applyBorder="1" applyAlignment="1" applyProtection="1">
      <alignment horizontal="left"/>
      <protection/>
    </xf>
    <xf numFmtId="3" fontId="5" fillId="0" borderId="99" xfId="0" applyNumberFormat="1" applyFont="1" applyFill="1" applyBorder="1" applyAlignment="1" applyProtection="1">
      <alignment horizontal="left"/>
      <protection/>
    </xf>
    <xf numFmtId="3" fontId="5" fillId="0" borderId="59" xfId="0" applyNumberFormat="1" applyFont="1" applyFill="1" applyBorder="1" applyAlignment="1" applyProtection="1">
      <alignment horizontal="center"/>
      <protection locked="0"/>
    </xf>
    <xf numFmtId="3" fontId="5" fillId="0" borderId="64" xfId="0" applyNumberFormat="1" applyFont="1" applyFill="1" applyBorder="1" applyAlignment="1" applyProtection="1">
      <alignment horizontal="center"/>
      <protection locked="0"/>
    </xf>
    <xf numFmtId="3" fontId="5" fillId="0" borderId="57" xfId="0" applyNumberFormat="1" applyFont="1" applyFill="1" applyBorder="1" applyAlignment="1" applyProtection="1">
      <alignment horizontal="center"/>
      <protection locked="0"/>
    </xf>
    <xf numFmtId="3" fontId="5" fillId="0" borderId="17" xfId="0" applyNumberFormat="1" applyFont="1" applyFill="1" applyBorder="1" applyAlignment="1" applyProtection="1">
      <alignment horizontal="center"/>
      <protection/>
    </xf>
    <xf numFmtId="3" fontId="5" fillId="0" borderId="46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 horizontal="center"/>
      <protection/>
    </xf>
    <xf numFmtId="3" fontId="5" fillId="0" borderId="37" xfId="0" applyNumberFormat="1" applyFont="1" applyFill="1" applyBorder="1" applyAlignment="1" applyProtection="1">
      <alignment horizontal="center"/>
      <protection/>
    </xf>
    <xf numFmtId="3" fontId="5" fillId="0" borderId="48" xfId="0" applyNumberFormat="1" applyFont="1" applyFill="1" applyBorder="1" applyAlignment="1" applyProtection="1">
      <alignment horizontal="center"/>
      <protection/>
    </xf>
    <xf numFmtId="3" fontId="5" fillId="0" borderId="66" xfId="0" applyNumberFormat="1" applyFont="1" applyFill="1" applyBorder="1" applyAlignment="1" applyProtection="1">
      <alignment horizontal="center"/>
      <protection/>
    </xf>
    <xf numFmtId="3" fontId="5" fillId="0" borderId="44" xfId="0" applyNumberFormat="1" applyFont="1" applyFill="1" applyBorder="1" applyAlignment="1" applyProtection="1">
      <alignment horizontal="center"/>
      <protection/>
    </xf>
    <xf numFmtId="3" fontId="5" fillId="0" borderId="59" xfId="0" applyNumberFormat="1" applyFont="1" applyFill="1" applyBorder="1" applyAlignment="1" applyProtection="1">
      <alignment horizontal="center"/>
      <protection/>
    </xf>
    <xf numFmtId="3" fontId="5" fillId="0" borderId="83" xfId="0" applyNumberFormat="1" applyFont="1" applyFill="1" applyBorder="1" applyAlignment="1" applyProtection="1">
      <alignment horizontal="center"/>
      <protection/>
    </xf>
    <xf numFmtId="3" fontId="7" fillId="0" borderId="34" xfId="0" applyNumberFormat="1" applyFont="1" applyFill="1" applyBorder="1" applyAlignment="1" applyProtection="1">
      <alignment horizontal="left"/>
      <protection locked="0"/>
    </xf>
    <xf numFmtId="3" fontId="8" fillId="0" borderId="34" xfId="0" applyNumberFormat="1" applyFont="1" applyBorder="1" applyAlignment="1" applyProtection="1">
      <alignment/>
      <protection/>
    </xf>
    <xf numFmtId="3" fontId="8" fillId="0" borderId="37" xfId="0" applyNumberFormat="1" applyFont="1" applyBorder="1" applyAlignment="1" applyProtection="1">
      <alignment/>
      <protection/>
    </xf>
    <xf numFmtId="3" fontId="8" fillId="0" borderId="28" xfId="0" applyNumberFormat="1" applyFont="1" applyBorder="1" applyAlignment="1" applyProtection="1">
      <alignment/>
      <protection/>
    </xf>
    <xf numFmtId="3" fontId="8" fillId="0" borderId="38" xfId="0" applyNumberFormat="1" applyFont="1" applyBorder="1" applyAlignment="1" applyProtection="1">
      <alignment/>
      <protection/>
    </xf>
    <xf numFmtId="3" fontId="5" fillId="0" borderId="94" xfId="0" applyNumberFormat="1" applyFont="1" applyBorder="1" applyAlignment="1" applyProtection="1">
      <alignment/>
      <protection locked="0"/>
    </xf>
    <xf numFmtId="3" fontId="5" fillId="0" borderId="82" xfId="0" applyNumberFormat="1" applyFont="1" applyBorder="1" applyAlignment="1" applyProtection="1">
      <alignment/>
      <protection locked="0"/>
    </xf>
    <xf numFmtId="3" fontId="5" fillId="0" borderId="95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79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86" xfId="0" applyFont="1" applyFill="1" applyBorder="1" applyAlignment="1" applyProtection="1">
      <alignment horizontal="center"/>
      <protection locked="0"/>
    </xf>
    <xf numFmtId="0" fontId="7" fillId="0" borderId="65" xfId="0" applyFont="1" applyFill="1" applyBorder="1" applyAlignment="1" applyProtection="1">
      <alignment horizontal="center"/>
      <protection locked="0"/>
    </xf>
    <xf numFmtId="0" fontId="7" fillId="0" borderId="63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8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I533" sqref="I533:K548"/>
      <selection pane="topRight" activeCell="I533" sqref="I533:K548"/>
      <selection pane="bottomLeft" activeCell="I533" sqref="I533:K548"/>
      <selection pane="bottomRight" activeCell="B6" sqref="B6"/>
    </sheetView>
  </sheetViews>
  <sheetFormatPr defaultColWidth="11.421875" defaultRowHeight="12.75"/>
  <cols>
    <col min="1" max="1" width="16.00390625" style="46" customWidth="1"/>
    <col min="2" max="11" width="11.421875" style="3" customWidth="1"/>
    <col min="12" max="12" width="11.421875" style="57" customWidth="1"/>
    <col min="13" max="16384" width="11.421875" style="3" customWidth="1"/>
  </cols>
  <sheetData>
    <row r="1" spans="1:11" ht="12.75">
      <c r="A1" s="65"/>
      <c r="B1" s="511" t="s">
        <v>235</v>
      </c>
      <c r="C1" s="511"/>
      <c r="D1" s="511"/>
      <c r="E1" s="511"/>
      <c r="F1" s="511"/>
      <c r="G1" s="511"/>
      <c r="H1" s="511"/>
      <c r="I1" s="511"/>
      <c r="J1" s="514" t="s">
        <v>235</v>
      </c>
      <c r="K1" s="515"/>
    </row>
    <row r="2" spans="1:12" ht="12.75">
      <c r="A2" s="55"/>
      <c r="B2" s="512" t="s">
        <v>236</v>
      </c>
      <c r="C2" s="513"/>
      <c r="D2" s="513"/>
      <c r="E2" s="513"/>
      <c r="F2" s="513"/>
      <c r="G2" s="513"/>
      <c r="H2" s="513"/>
      <c r="I2" s="513"/>
      <c r="J2" s="512" t="s">
        <v>236</v>
      </c>
      <c r="K2" s="516"/>
      <c r="L2" s="54"/>
    </row>
    <row r="3" spans="1:12" ht="12.75">
      <c r="A3" s="55"/>
      <c r="B3" s="509" t="s">
        <v>125</v>
      </c>
      <c r="C3" s="510"/>
      <c r="D3" s="510"/>
      <c r="E3" s="510"/>
      <c r="F3" s="510"/>
      <c r="G3" s="510"/>
      <c r="H3" s="510"/>
      <c r="I3" s="510"/>
      <c r="J3" s="509" t="s">
        <v>126</v>
      </c>
      <c r="K3" s="517"/>
      <c r="L3" s="54"/>
    </row>
    <row r="4" spans="1:12" ht="12.75">
      <c r="A4" s="2"/>
      <c r="B4" s="117" t="s">
        <v>749</v>
      </c>
      <c r="C4" s="117" t="s">
        <v>749</v>
      </c>
      <c r="D4" s="117" t="s">
        <v>749</v>
      </c>
      <c r="E4" s="117" t="s">
        <v>129</v>
      </c>
      <c r="F4" s="117" t="s">
        <v>750</v>
      </c>
      <c r="G4" s="117" t="s">
        <v>128</v>
      </c>
      <c r="H4" s="117" t="s">
        <v>751</v>
      </c>
      <c r="I4" s="117" t="s">
        <v>752</v>
      </c>
      <c r="J4" s="117" t="s">
        <v>129</v>
      </c>
      <c r="K4" s="117" t="s">
        <v>128</v>
      </c>
      <c r="L4" s="54"/>
    </row>
    <row r="5" spans="1:11" s="4" customFormat="1" ht="85.5" customHeight="1" thickBot="1">
      <c r="A5" s="1" t="s">
        <v>0</v>
      </c>
      <c r="B5" s="118" t="s">
        <v>753</v>
      </c>
      <c r="C5" s="118" t="s">
        <v>754</v>
      </c>
      <c r="D5" s="118" t="s">
        <v>755</v>
      </c>
      <c r="E5" s="118" t="s">
        <v>558</v>
      </c>
      <c r="F5" s="118" t="s">
        <v>756</v>
      </c>
      <c r="G5" s="118" t="s">
        <v>557</v>
      </c>
      <c r="H5" s="118" t="s">
        <v>757</v>
      </c>
      <c r="I5" s="118" t="s">
        <v>758</v>
      </c>
      <c r="J5" s="118" t="s">
        <v>209</v>
      </c>
      <c r="K5" s="118" t="s">
        <v>559</v>
      </c>
    </row>
    <row r="6" spans="1:12" ht="13.5" thickBot="1">
      <c r="A6" s="18" t="s">
        <v>1</v>
      </c>
      <c r="B6" s="6"/>
      <c r="C6" s="6"/>
      <c r="D6" s="6"/>
      <c r="E6" s="6"/>
      <c r="F6" s="6"/>
      <c r="G6" s="6"/>
      <c r="H6" s="6"/>
      <c r="I6" s="6"/>
      <c r="J6" s="6"/>
      <c r="K6" s="119"/>
      <c r="L6" s="54"/>
    </row>
    <row r="7" spans="1:12" ht="12.75">
      <c r="A7" s="88">
        <v>1401</v>
      </c>
      <c r="B7" s="120">
        <v>2</v>
      </c>
      <c r="C7" s="121">
        <v>15</v>
      </c>
      <c r="D7" s="121">
        <v>25</v>
      </c>
      <c r="E7" s="121">
        <v>810</v>
      </c>
      <c r="F7" s="121">
        <v>12</v>
      </c>
      <c r="G7" s="121">
        <v>239</v>
      </c>
      <c r="H7" s="121">
        <v>9</v>
      </c>
      <c r="I7" s="122">
        <v>0</v>
      </c>
      <c r="J7" s="105"/>
      <c r="K7" s="106"/>
      <c r="L7" s="54"/>
    </row>
    <row r="8" spans="1:12" ht="12.75">
      <c r="A8" s="89">
        <v>1402</v>
      </c>
      <c r="B8" s="123">
        <v>4</v>
      </c>
      <c r="C8" s="124">
        <v>14</v>
      </c>
      <c r="D8" s="124">
        <v>22</v>
      </c>
      <c r="E8" s="124">
        <v>1045</v>
      </c>
      <c r="F8" s="124">
        <v>17</v>
      </c>
      <c r="G8" s="124">
        <v>312</v>
      </c>
      <c r="H8" s="124">
        <v>7</v>
      </c>
      <c r="I8" s="125">
        <v>0</v>
      </c>
      <c r="J8" s="107"/>
      <c r="K8" s="108"/>
      <c r="L8" s="54"/>
    </row>
    <row r="9" spans="1:12" ht="12.75">
      <c r="A9" s="89">
        <v>1403</v>
      </c>
      <c r="B9" s="123">
        <v>1</v>
      </c>
      <c r="C9" s="124">
        <v>13</v>
      </c>
      <c r="D9" s="124">
        <v>28</v>
      </c>
      <c r="E9" s="124">
        <v>1064</v>
      </c>
      <c r="F9" s="124">
        <v>17</v>
      </c>
      <c r="G9" s="124">
        <v>404</v>
      </c>
      <c r="H9" s="124">
        <v>9</v>
      </c>
      <c r="I9" s="125">
        <v>1</v>
      </c>
      <c r="J9" s="107"/>
      <c r="K9" s="108"/>
      <c r="L9" s="54"/>
    </row>
    <row r="10" spans="1:12" ht="12.75">
      <c r="A10" s="89">
        <v>1404</v>
      </c>
      <c r="B10" s="123">
        <v>5</v>
      </c>
      <c r="C10" s="124">
        <v>16</v>
      </c>
      <c r="D10" s="124">
        <v>22</v>
      </c>
      <c r="E10" s="124">
        <v>933</v>
      </c>
      <c r="F10" s="124">
        <v>37</v>
      </c>
      <c r="G10" s="124">
        <v>260</v>
      </c>
      <c r="H10" s="124">
        <v>12</v>
      </c>
      <c r="I10" s="125">
        <v>1</v>
      </c>
      <c r="J10" s="107"/>
      <c r="K10" s="108"/>
      <c r="L10" s="54"/>
    </row>
    <row r="11" spans="1:12" ht="12.75">
      <c r="A11" s="89">
        <v>1405</v>
      </c>
      <c r="B11" s="123">
        <v>5</v>
      </c>
      <c r="C11" s="124">
        <v>20</v>
      </c>
      <c r="D11" s="124">
        <v>16</v>
      </c>
      <c r="E11" s="124">
        <v>970</v>
      </c>
      <c r="F11" s="124">
        <v>47</v>
      </c>
      <c r="G11" s="124">
        <v>361</v>
      </c>
      <c r="H11" s="124">
        <v>19</v>
      </c>
      <c r="I11" s="125">
        <v>0</v>
      </c>
      <c r="J11" s="107"/>
      <c r="K11" s="108"/>
      <c r="L11" s="54"/>
    </row>
    <row r="12" spans="1:12" ht="12.75">
      <c r="A12" s="89">
        <v>1406</v>
      </c>
      <c r="B12" s="123">
        <v>4</v>
      </c>
      <c r="C12" s="124">
        <v>14</v>
      </c>
      <c r="D12" s="124">
        <v>7</v>
      </c>
      <c r="E12" s="124">
        <v>1143</v>
      </c>
      <c r="F12" s="124">
        <v>17</v>
      </c>
      <c r="G12" s="124">
        <v>363</v>
      </c>
      <c r="H12" s="124">
        <v>15</v>
      </c>
      <c r="I12" s="125">
        <v>1</v>
      </c>
      <c r="J12" s="107"/>
      <c r="K12" s="108"/>
      <c r="L12" s="54"/>
    </row>
    <row r="13" spans="1:12" ht="12.75">
      <c r="A13" s="89">
        <v>1407</v>
      </c>
      <c r="B13" s="123">
        <v>7</v>
      </c>
      <c r="C13" s="124">
        <v>11</v>
      </c>
      <c r="D13" s="124">
        <v>19</v>
      </c>
      <c r="E13" s="124">
        <v>568</v>
      </c>
      <c r="F13" s="124">
        <v>15</v>
      </c>
      <c r="G13" s="124">
        <v>321</v>
      </c>
      <c r="H13" s="124">
        <v>15</v>
      </c>
      <c r="I13" s="125">
        <v>1</v>
      </c>
      <c r="J13" s="107"/>
      <c r="K13" s="108"/>
      <c r="L13" s="54"/>
    </row>
    <row r="14" spans="1:12" ht="12.75">
      <c r="A14" s="89">
        <v>1408</v>
      </c>
      <c r="B14" s="123">
        <v>2</v>
      </c>
      <c r="C14" s="124">
        <v>13</v>
      </c>
      <c r="D14" s="124">
        <v>21</v>
      </c>
      <c r="E14" s="124">
        <v>658</v>
      </c>
      <c r="F14" s="124">
        <v>11</v>
      </c>
      <c r="G14" s="124">
        <v>487</v>
      </c>
      <c r="H14" s="124">
        <v>28</v>
      </c>
      <c r="I14" s="125">
        <v>0</v>
      </c>
      <c r="J14" s="107"/>
      <c r="K14" s="108"/>
      <c r="L14" s="54"/>
    </row>
    <row r="15" spans="1:12" ht="12.75">
      <c r="A15" s="89">
        <v>1409</v>
      </c>
      <c r="B15" s="123">
        <v>2</v>
      </c>
      <c r="C15" s="124">
        <v>22</v>
      </c>
      <c r="D15" s="124">
        <v>18</v>
      </c>
      <c r="E15" s="124">
        <v>701</v>
      </c>
      <c r="F15" s="124">
        <v>12</v>
      </c>
      <c r="G15" s="124">
        <v>397</v>
      </c>
      <c r="H15" s="124">
        <v>4</v>
      </c>
      <c r="I15" s="125">
        <v>1</v>
      </c>
      <c r="J15" s="107"/>
      <c r="K15" s="108"/>
      <c r="L15" s="54"/>
    </row>
    <row r="16" spans="1:12" ht="12.75">
      <c r="A16" s="89">
        <v>1410</v>
      </c>
      <c r="B16" s="123">
        <v>4</v>
      </c>
      <c r="C16" s="124">
        <v>8</v>
      </c>
      <c r="D16" s="124">
        <v>28</v>
      </c>
      <c r="E16" s="124">
        <v>562</v>
      </c>
      <c r="F16" s="124">
        <v>29</v>
      </c>
      <c r="G16" s="124">
        <v>528</v>
      </c>
      <c r="H16" s="124">
        <v>7</v>
      </c>
      <c r="I16" s="125">
        <v>1</v>
      </c>
      <c r="J16" s="107"/>
      <c r="K16" s="108"/>
      <c r="L16" s="54"/>
    </row>
    <row r="17" spans="1:12" ht="12.75">
      <c r="A17" s="90">
        <v>1411</v>
      </c>
      <c r="B17" s="123">
        <v>3</v>
      </c>
      <c r="C17" s="124">
        <v>10</v>
      </c>
      <c r="D17" s="124">
        <v>19</v>
      </c>
      <c r="E17" s="124">
        <v>784</v>
      </c>
      <c r="F17" s="124">
        <v>38</v>
      </c>
      <c r="G17" s="124">
        <v>476</v>
      </c>
      <c r="H17" s="124">
        <v>10</v>
      </c>
      <c r="I17" s="125">
        <v>0</v>
      </c>
      <c r="J17" s="107"/>
      <c r="K17" s="108"/>
      <c r="L17" s="54"/>
    </row>
    <row r="18" spans="1:12" ht="12.75">
      <c r="A18" s="90">
        <v>1412</v>
      </c>
      <c r="B18" s="123">
        <v>4</v>
      </c>
      <c r="C18" s="124">
        <v>10</v>
      </c>
      <c r="D18" s="124">
        <v>10</v>
      </c>
      <c r="E18" s="124">
        <v>848</v>
      </c>
      <c r="F18" s="124">
        <v>21</v>
      </c>
      <c r="G18" s="124">
        <v>322</v>
      </c>
      <c r="H18" s="124">
        <v>11</v>
      </c>
      <c r="I18" s="125">
        <v>0</v>
      </c>
      <c r="J18" s="107"/>
      <c r="K18" s="108"/>
      <c r="L18" s="54"/>
    </row>
    <row r="19" spans="1:12" ht="12.75">
      <c r="A19" s="90">
        <v>1413</v>
      </c>
      <c r="B19" s="126">
        <v>1</v>
      </c>
      <c r="C19" s="127">
        <v>19</v>
      </c>
      <c r="D19" s="127">
        <v>12</v>
      </c>
      <c r="E19" s="127">
        <v>960</v>
      </c>
      <c r="F19" s="127">
        <v>13</v>
      </c>
      <c r="G19" s="127">
        <v>372</v>
      </c>
      <c r="H19" s="127">
        <v>9</v>
      </c>
      <c r="I19" s="128">
        <v>0</v>
      </c>
      <c r="J19" s="107"/>
      <c r="K19" s="108"/>
      <c r="L19" s="54"/>
    </row>
    <row r="20" spans="1:12" ht="12.75">
      <c r="A20" s="90">
        <v>1414</v>
      </c>
      <c r="B20" s="126">
        <v>0</v>
      </c>
      <c r="C20" s="127">
        <v>10</v>
      </c>
      <c r="D20" s="127">
        <v>38</v>
      </c>
      <c r="E20" s="127">
        <v>833</v>
      </c>
      <c r="F20" s="127">
        <v>30</v>
      </c>
      <c r="G20" s="127">
        <v>341</v>
      </c>
      <c r="H20" s="127">
        <v>3</v>
      </c>
      <c r="I20" s="128">
        <v>0</v>
      </c>
      <c r="J20" s="107"/>
      <c r="K20" s="108"/>
      <c r="L20" s="54"/>
    </row>
    <row r="21" spans="1:12" ht="12.75">
      <c r="A21" s="90">
        <v>1415</v>
      </c>
      <c r="B21" s="126">
        <v>2</v>
      </c>
      <c r="C21" s="127">
        <v>17</v>
      </c>
      <c r="D21" s="127">
        <v>16</v>
      </c>
      <c r="E21" s="127">
        <v>938</v>
      </c>
      <c r="F21" s="127">
        <v>16</v>
      </c>
      <c r="G21" s="127">
        <v>263</v>
      </c>
      <c r="H21" s="127">
        <v>6</v>
      </c>
      <c r="I21" s="128">
        <v>0</v>
      </c>
      <c r="J21" s="107"/>
      <c r="K21" s="108"/>
      <c r="L21" s="54"/>
    </row>
    <row r="22" spans="1:12" ht="12.75">
      <c r="A22" s="90">
        <v>1416</v>
      </c>
      <c r="B22" s="126">
        <v>4</v>
      </c>
      <c r="C22" s="127">
        <v>12</v>
      </c>
      <c r="D22" s="127">
        <v>23</v>
      </c>
      <c r="E22" s="127">
        <v>1080</v>
      </c>
      <c r="F22" s="127">
        <v>21</v>
      </c>
      <c r="G22" s="127">
        <v>480</v>
      </c>
      <c r="H22" s="127">
        <v>16</v>
      </c>
      <c r="I22" s="128">
        <v>0</v>
      </c>
      <c r="J22" s="107"/>
      <c r="K22" s="108"/>
      <c r="L22" s="54"/>
    </row>
    <row r="23" spans="1:12" ht="12.75">
      <c r="A23" s="90">
        <v>1417</v>
      </c>
      <c r="B23" s="123">
        <v>4</v>
      </c>
      <c r="C23" s="124">
        <v>16</v>
      </c>
      <c r="D23" s="124">
        <v>21</v>
      </c>
      <c r="E23" s="124">
        <v>914</v>
      </c>
      <c r="F23" s="124">
        <v>20</v>
      </c>
      <c r="G23" s="124">
        <v>410</v>
      </c>
      <c r="H23" s="124">
        <v>6</v>
      </c>
      <c r="I23" s="125">
        <v>3</v>
      </c>
      <c r="J23" s="107"/>
      <c r="K23" s="108"/>
      <c r="L23" s="54"/>
    </row>
    <row r="24" spans="1:12" ht="12.75">
      <c r="A24" s="90">
        <v>1418</v>
      </c>
      <c r="B24" s="123">
        <v>2</v>
      </c>
      <c r="C24" s="124">
        <v>15</v>
      </c>
      <c r="D24" s="124">
        <v>15</v>
      </c>
      <c r="E24" s="124">
        <v>1127</v>
      </c>
      <c r="F24" s="124">
        <v>28</v>
      </c>
      <c r="G24" s="124">
        <v>505</v>
      </c>
      <c r="H24" s="124">
        <v>9</v>
      </c>
      <c r="I24" s="125">
        <v>0</v>
      </c>
      <c r="J24" s="107"/>
      <c r="K24" s="108"/>
      <c r="L24" s="54"/>
    </row>
    <row r="25" spans="1:12" ht="12.75">
      <c r="A25" s="90">
        <v>1419</v>
      </c>
      <c r="B25" s="123">
        <v>5</v>
      </c>
      <c r="C25" s="124">
        <v>15</v>
      </c>
      <c r="D25" s="124">
        <v>22</v>
      </c>
      <c r="E25" s="124">
        <v>582</v>
      </c>
      <c r="F25" s="124">
        <v>20</v>
      </c>
      <c r="G25" s="124">
        <v>332</v>
      </c>
      <c r="H25" s="124">
        <v>15</v>
      </c>
      <c r="I25" s="125">
        <v>0</v>
      </c>
      <c r="J25" s="107"/>
      <c r="K25" s="108"/>
      <c r="L25" s="54"/>
    </row>
    <row r="26" spans="1:12" ht="12.75">
      <c r="A26" s="90">
        <v>1420</v>
      </c>
      <c r="B26" s="123">
        <v>2</v>
      </c>
      <c r="C26" s="124">
        <v>11</v>
      </c>
      <c r="D26" s="124">
        <v>14</v>
      </c>
      <c r="E26" s="124">
        <v>651</v>
      </c>
      <c r="F26" s="124">
        <v>17</v>
      </c>
      <c r="G26" s="124">
        <v>311</v>
      </c>
      <c r="H26" s="124">
        <v>9</v>
      </c>
      <c r="I26" s="125">
        <v>0</v>
      </c>
      <c r="J26" s="107"/>
      <c r="K26" s="108"/>
      <c r="L26" s="54"/>
    </row>
    <row r="27" spans="1:12" ht="12.75">
      <c r="A27" s="90">
        <v>1421</v>
      </c>
      <c r="B27" s="123">
        <v>2</v>
      </c>
      <c r="C27" s="124">
        <v>9</v>
      </c>
      <c r="D27" s="124">
        <v>27</v>
      </c>
      <c r="E27" s="124">
        <v>745</v>
      </c>
      <c r="F27" s="124">
        <v>23</v>
      </c>
      <c r="G27" s="124">
        <v>438</v>
      </c>
      <c r="H27" s="124">
        <v>5</v>
      </c>
      <c r="I27" s="125">
        <v>0</v>
      </c>
      <c r="J27" s="95"/>
      <c r="K27" s="96"/>
      <c r="L27" s="54"/>
    </row>
    <row r="28" spans="1:12" ht="12.75">
      <c r="A28" s="90">
        <v>1501</v>
      </c>
      <c r="B28" s="123">
        <v>0</v>
      </c>
      <c r="C28" s="124">
        <v>16</v>
      </c>
      <c r="D28" s="124">
        <v>39</v>
      </c>
      <c r="E28" s="124">
        <v>945</v>
      </c>
      <c r="F28" s="124">
        <v>27</v>
      </c>
      <c r="G28" s="124">
        <v>667</v>
      </c>
      <c r="H28" s="124">
        <v>11</v>
      </c>
      <c r="I28" s="125">
        <v>0</v>
      </c>
      <c r="J28" s="96"/>
      <c r="K28" s="321"/>
      <c r="L28" s="54"/>
    </row>
    <row r="29" spans="1:12" ht="12.75">
      <c r="A29" s="92">
        <v>1502</v>
      </c>
      <c r="B29" s="97"/>
      <c r="C29" s="100"/>
      <c r="D29" s="98"/>
      <c r="E29" s="99"/>
      <c r="F29" s="99"/>
      <c r="G29" s="99"/>
      <c r="H29" s="99"/>
      <c r="I29" s="100"/>
      <c r="J29" s="140">
        <v>912</v>
      </c>
      <c r="K29" s="136">
        <v>596</v>
      </c>
      <c r="L29" s="54"/>
    </row>
    <row r="30" spans="1:12" ht="12.75">
      <c r="A30" s="92">
        <v>1503</v>
      </c>
      <c r="B30" s="101"/>
      <c r="C30" s="104"/>
      <c r="D30" s="102"/>
      <c r="E30" s="103"/>
      <c r="F30" s="103"/>
      <c r="G30" s="103"/>
      <c r="H30" s="103"/>
      <c r="I30" s="104"/>
      <c r="J30" s="140">
        <v>677</v>
      </c>
      <c r="K30" s="136">
        <v>533</v>
      </c>
      <c r="L30" s="54"/>
    </row>
    <row r="31" spans="1:12" ht="12.75">
      <c r="A31" s="90">
        <v>1504</v>
      </c>
      <c r="B31" s="126">
        <v>2</v>
      </c>
      <c r="C31" s="127">
        <v>12</v>
      </c>
      <c r="D31" s="127">
        <v>18</v>
      </c>
      <c r="E31" s="127">
        <v>522</v>
      </c>
      <c r="F31" s="127">
        <v>19</v>
      </c>
      <c r="G31" s="127">
        <v>375</v>
      </c>
      <c r="H31" s="127">
        <v>4</v>
      </c>
      <c r="I31" s="128">
        <v>0</v>
      </c>
      <c r="J31" s="96"/>
      <c r="K31" s="321"/>
      <c r="L31" s="54"/>
    </row>
    <row r="32" spans="1:12" ht="12.75">
      <c r="A32" s="91">
        <v>1505</v>
      </c>
      <c r="B32" s="10"/>
      <c r="C32" s="11"/>
      <c r="D32" s="12"/>
      <c r="E32" s="13"/>
      <c r="F32" s="13"/>
      <c r="G32" s="13"/>
      <c r="H32" s="13"/>
      <c r="I32" s="11"/>
      <c r="J32" s="137">
        <v>587</v>
      </c>
      <c r="K32" s="136">
        <v>460</v>
      </c>
      <c r="L32" s="54"/>
    </row>
    <row r="33" spans="1:12" ht="12.75">
      <c r="A33" s="91">
        <v>1506</v>
      </c>
      <c r="B33" s="10"/>
      <c r="C33" s="11"/>
      <c r="D33" s="12"/>
      <c r="E33" s="13"/>
      <c r="F33" s="13"/>
      <c r="G33" s="13"/>
      <c r="H33" s="13"/>
      <c r="I33" s="11"/>
      <c r="J33" s="137">
        <v>666</v>
      </c>
      <c r="K33" s="136">
        <v>563</v>
      </c>
      <c r="L33" s="54"/>
    </row>
    <row r="34" spans="1:12" ht="12.75">
      <c r="A34" s="91">
        <v>1507</v>
      </c>
      <c r="B34" s="10"/>
      <c r="C34" s="11"/>
      <c r="D34" s="12"/>
      <c r="E34" s="13"/>
      <c r="F34" s="13"/>
      <c r="G34" s="13"/>
      <c r="H34" s="13"/>
      <c r="I34" s="11"/>
      <c r="J34" s="137">
        <v>677</v>
      </c>
      <c r="K34" s="136">
        <v>566</v>
      </c>
      <c r="L34" s="54"/>
    </row>
    <row r="35" spans="1:12" ht="12.75">
      <c r="A35" s="91">
        <v>1508</v>
      </c>
      <c r="B35" s="10"/>
      <c r="C35" s="11"/>
      <c r="D35" s="12"/>
      <c r="E35" s="13"/>
      <c r="F35" s="13"/>
      <c r="G35" s="13"/>
      <c r="H35" s="13"/>
      <c r="I35" s="11"/>
      <c r="J35" s="137">
        <v>629</v>
      </c>
      <c r="K35" s="136">
        <v>568</v>
      </c>
      <c r="L35" s="54"/>
    </row>
    <row r="36" spans="1:12" ht="12.75">
      <c r="A36" s="91">
        <v>1509</v>
      </c>
      <c r="B36" s="10"/>
      <c r="C36" s="11"/>
      <c r="D36" s="12"/>
      <c r="E36" s="13"/>
      <c r="F36" s="13"/>
      <c r="G36" s="13"/>
      <c r="H36" s="13"/>
      <c r="I36" s="11"/>
      <c r="J36" s="137">
        <v>647</v>
      </c>
      <c r="K36" s="136">
        <v>640</v>
      </c>
      <c r="L36" s="54"/>
    </row>
    <row r="37" spans="1:12" ht="12.75">
      <c r="A37" s="91">
        <v>1510</v>
      </c>
      <c r="B37" s="10"/>
      <c r="C37" s="11"/>
      <c r="D37" s="12"/>
      <c r="E37" s="13"/>
      <c r="F37" s="13"/>
      <c r="G37" s="13"/>
      <c r="H37" s="13"/>
      <c r="I37" s="11"/>
      <c r="J37" s="137">
        <v>572</v>
      </c>
      <c r="K37" s="136">
        <v>644</v>
      </c>
      <c r="L37" s="54"/>
    </row>
    <row r="38" spans="1:12" ht="12.75">
      <c r="A38" s="91">
        <v>1511</v>
      </c>
      <c r="B38" s="10"/>
      <c r="C38" s="11"/>
      <c r="D38" s="12"/>
      <c r="E38" s="13"/>
      <c r="F38" s="13"/>
      <c r="G38" s="13"/>
      <c r="H38" s="13"/>
      <c r="I38" s="11"/>
      <c r="J38" s="137">
        <v>586</v>
      </c>
      <c r="K38" s="136">
        <v>622</v>
      </c>
      <c r="L38" s="54"/>
    </row>
    <row r="39" spans="1:12" ht="12.75">
      <c r="A39" s="91">
        <v>1512</v>
      </c>
      <c r="B39" s="10"/>
      <c r="C39" s="11"/>
      <c r="D39" s="12"/>
      <c r="E39" s="13"/>
      <c r="F39" s="13"/>
      <c r="G39" s="13"/>
      <c r="H39" s="13"/>
      <c r="I39" s="11"/>
      <c r="J39" s="137">
        <v>380</v>
      </c>
      <c r="K39" s="136">
        <v>455</v>
      </c>
      <c r="L39" s="54"/>
    </row>
    <row r="40" spans="1:12" ht="12.75">
      <c r="A40" s="91">
        <v>1513</v>
      </c>
      <c r="B40" s="10"/>
      <c r="C40" s="11"/>
      <c r="D40" s="12"/>
      <c r="E40" s="13"/>
      <c r="F40" s="13"/>
      <c r="G40" s="13"/>
      <c r="H40" s="13"/>
      <c r="I40" s="11"/>
      <c r="J40" s="137">
        <v>439</v>
      </c>
      <c r="K40" s="136">
        <v>468</v>
      </c>
      <c r="L40" s="54"/>
    </row>
    <row r="41" spans="1:12" ht="12.75">
      <c r="A41" s="91">
        <v>1514</v>
      </c>
      <c r="B41" s="10"/>
      <c r="C41" s="11"/>
      <c r="D41" s="12"/>
      <c r="E41" s="13"/>
      <c r="F41" s="13"/>
      <c r="G41" s="13"/>
      <c r="H41" s="13"/>
      <c r="I41" s="11"/>
      <c r="J41" s="137">
        <v>505</v>
      </c>
      <c r="K41" s="136">
        <v>434</v>
      </c>
      <c r="L41" s="54"/>
    </row>
    <row r="42" spans="1:12" ht="12.75">
      <c r="A42" s="91">
        <v>1515</v>
      </c>
      <c r="B42" s="10"/>
      <c r="C42" s="11"/>
      <c r="D42" s="12"/>
      <c r="E42" s="13"/>
      <c r="F42" s="13"/>
      <c r="G42" s="13"/>
      <c r="H42" s="13"/>
      <c r="I42" s="11"/>
      <c r="J42" s="137">
        <v>403</v>
      </c>
      <c r="K42" s="136">
        <v>235</v>
      </c>
      <c r="L42" s="54"/>
    </row>
    <row r="43" spans="1:12" ht="12.75">
      <c r="A43" s="90">
        <v>1516</v>
      </c>
      <c r="B43" s="126">
        <v>4</v>
      </c>
      <c r="C43" s="127">
        <v>6</v>
      </c>
      <c r="D43" s="127">
        <v>19</v>
      </c>
      <c r="E43" s="127">
        <v>455</v>
      </c>
      <c r="F43" s="127">
        <v>27</v>
      </c>
      <c r="G43" s="127">
        <v>427</v>
      </c>
      <c r="H43" s="127">
        <v>9</v>
      </c>
      <c r="I43" s="128">
        <v>1</v>
      </c>
      <c r="J43" s="95"/>
      <c r="K43" s="96"/>
      <c r="L43" s="54"/>
    </row>
    <row r="44" spans="1:12" ht="12.75">
      <c r="A44" s="91">
        <v>1601</v>
      </c>
      <c r="B44" s="10"/>
      <c r="C44" s="11"/>
      <c r="D44" s="12"/>
      <c r="E44" s="13"/>
      <c r="F44" s="13"/>
      <c r="G44" s="13"/>
      <c r="H44" s="13"/>
      <c r="I44" s="11"/>
      <c r="J44" s="137">
        <v>1018</v>
      </c>
      <c r="K44" s="136">
        <v>886</v>
      </c>
      <c r="L44" s="54"/>
    </row>
    <row r="45" spans="1:12" ht="12.75">
      <c r="A45" s="91">
        <v>1602</v>
      </c>
      <c r="B45" s="10"/>
      <c r="C45" s="11"/>
      <c r="D45" s="12"/>
      <c r="E45" s="13"/>
      <c r="F45" s="13"/>
      <c r="G45" s="13"/>
      <c r="H45" s="13"/>
      <c r="I45" s="11"/>
      <c r="J45" s="137">
        <v>613</v>
      </c>
      <c r="K45" s="136">
        <v>830</v>
      </c>
      <c r="L45" s="54"/>
    </row>
    <row r="46" spans="1:12" ht="12.75">
      <c r="A46" s="91">
        <v>1603</v>
      </c>
      <c r="B46" s="10"/>
      <c r="C46" s="11"/>
      <c r="D46" s="12"/>
      <c r="E46" s="13"/>
      <c r="F46" s="13"/>
      <c r="G46" s="13"/>
      <c r="H46" s="13"/>
      <c r="I46" s="11"/>
      <c r="J46" s="137">
        <v>676</v>
      </c>
      <c r="K46" s="136">
        <v>1140</v>
      </c>
      <c r="L46" s="54"/>
    </row>
    <row r="47" spans="1:12" ht="12.75">
      <c r="A47" s="91">
        <v>1604</v>
      </c>
      <c r="B47" s="97"/>
      <c r="C47" s="100"/>
      <c r="D47" s="98"/>
      <c r="E47" s="99"/>
      <c r="F47" s="99"/>
      <c r="G47" s="99"/>
      <c r="H47" s="99"/>
      <c r="I47" s="100"/>
      <c r="J47" s="137">
        <v>467</v>
      </c>
      <c r="K47" s="136">
        <v>749</v>
      </c>
      <c r="L47" s="54"/>
    </row>
    <row r="48" spans="1:12" ht="12.75">
      <c r="A48" s="91">
        <v>1605</v>
      </c>
      <c r="B48" s="10"/>
      <c r="C48" s="11"/>
      <c r="D48" s="12"/>
      <c r="E48" s="13"/>
      <c r="F48" s="13"/>
      <c r="G48" s="13"/>
      <c r="H48" s="13"/>
      <c r="I48" s="11"/>
      <c r="J48" s="137">
        <v>361</v>
      </c>
      <c r="K48" s="136">
        <v>876</v>
      </c>
      <c r="L48" s="54"/>
    </row>
    <row r="49" spans="1:12" ht="12.75">
      <c r="A49" s="91">
        <v>1606</v>
      </c>
      <c r="B49" s="10"/>
      <c r="C49" s="11"/>
      <c r="D49" s="12"/>
      <c r="E49" s="13"/>
      <c r="F49" s="13"/>
      <c r="G49" s="13"/>
      <c r="H49" s="13"/>
      <c r="I49" s="11"/>
      <c r="J49" s="137">
        <v>302</v>
      </c>
      <c r="K49" s="136">
        <v>836</v>
      </c>
      <c r="L49" s="54"/>
    </row>
    <row r="50" spans="1:12" ht="12.75">
      <c r="A50" s="90">
        <v>1607</v>
      </c>
      <c r="B50" s="126">
        <v>10</v>
      </c>
      <c r="C50" s="127">
        <v>16</v>
      </c>
      <c r="D50" s="127">
        <v>29</v>
      </c>
      <c r="E50" s="127">
        <v>620</v>
      </c>
      <c r="F50" s="127">
        <v>23</v>
      </c>
      <c r="G50" s="127">
        <v>730</v>
      </c>
      <c r="H50" s="127">
        <v>24</v>
      </c>
      <c r="I50" s="128">
        <v>0</v>
      </c>
      <c r="J50" s="95"/>
      <c r="K50" s="96"/>
      <c r="L50" s="54"/>
    </row>
    <row r="51" spans="1:12" ht="12.75">
      <c r="A51" s="91">
        <v>1608</v>
      </c>
      <c r="B51" s="10"/>
      <c r="C51" s="11"/>
      <c r="D51" s="12"/>
      <c r="E51" s="13"/>
      <c r="F51" s="13"/>
      <c r="G51" s="13"/>
      <c r="H51" s="13"/>
      <c r="I51" s="11"/>
      <c r="J51" s="137">
        <v>421</v>
      </c>
      <c r="K51" s="136">
        <v>707</v>
      </c>
      <c r="L51" s="54"/>
    </row>
    <row r="52" spans="1:12" ht="12.75">
      <c r="A52" s="91">
        <v>1609</v>
      </c>
      <c r="B52" s="10"/>
      <c r="C52" s="11"/>
      <c r="D52" s="12"/>
      <c r="E52" s="13"/>
      <c r="F52" s="13"/>
      <c r="G52" s="13"/>
      <c r="H52" s="13"/>
      <c r="I52" s="11"/>
      <c r="J52" s="137">
        <v>605</v>
      </c>
      <c r="K52" s="136">
        <v>560</v>
      </c>
      <c r="L52" s="54"/>
    </row>
    <row r="53" spans="1:12" ht="12.75">
      <c r="A53" s="91">
        <v>1610</v>
      </c>
      <c r="B53" s="10"/>
      <c r="C53" s="11"/>
      <c r="D53" s="12"/>
      <c r="E53" s="13"/>
      <c r="F53" s="13"/>
      <c r="G53" s="13"/>
      <c r="H53" s="13"/>
      <c r="I53" s="11"/>
      <c r="J53" s="137">
        <v>751</v>
      </c>
      <c r="K53" s="136">
        <v>768</v>
      </c>
      <c r="L53" s="54"/>
    </row>
    <row r="54" spans="1:12" ht="12.75">
      <c r="A54" s="91">
        <v>1611</v>
      </c>
      <c r="B54" s="10"/>
      <c r="C54" s="11"/>
      <c r="D54" s="12"/>
      <c r="E54" s="13"/>
      <c r="F54" s="13"/>
      <c r="G54" s="13"/>
      <c r="H54" s="13"/>
      <c r="I54" s="11"/>
      <c r="J54" s="137">
        <v>661</v>
      </c>
      <c r="K54" s="136">
        <v>648</v>
      </c>
      <c r="L54" s="54"/>
    </row>
    <row r="55" spans="1:12" ht="12.75">
      <c r="A55" s="91">
        <v>1612</v>
      </c>
      <c r="B55" s="10"/>
      <c r="C55" s="11"/>
      <c r="D55" s="12"/>
      <c r="E55" s="13"/>
      <c r="F55" s="13"/>
      <c r="G55" s="13"/>
      <c r="H55" s="13"/>
      <c r="I55" s="11"/>
      <c r="J55" s="137">
        <v>313</v>
      </c>
      <c r="K55" s="136">
        <v>435</v>
      </c>
      <c r="L55" s="54"/>
    </row>
    <row r="56" spans="1:12" ht="12.75">
      <c r="A56" s="91">
        <v>1613</v>
      </c>
      <c r="B56" s="10"/>
      <c r="C56" s="11"/>
      <c r="D56" s="12"/>
      <c r="E56" s="13"/>
      <c r="F56" s="13"/>
      <c r="G56" s="13"/>
      <c r="H56" s="13"/>
      <c r="I56" s="11"/>
      <c r="J56" s="137">
        <v>535</v>
      </c>
      <c r="K56" s="136">
        <v>707</v>
      </c>
      <c r="L56" s="54"/>
    </row>
    <row r="57" spans="1:12" ht="12.75">
      <c r="A57" s="91">
        <v>1614</v>
      </c>
      <c r="B57" s="10"/>
      <c r="C57" s="11"/>
      <c r="D57" s="12"/>
      <c r="E57" s="13"/>
      <c r="F57" s="13"/>
      <c r="G57" s="13"/>
      <c r="H57" s="13"/>
      <c r="I57" s="11"/>
      <c r="J57" s="137">
        <v>495</v>
      </c>
      <c r="K57" s="136">
        <v>563</v>
      </c>
      <c r="L57" s="54"/>
    </row>
    <row r="58" spans="1:12" ht="12.75">
      <c r="A58" s="91">
        <v>1615</v>
      </c>
      <c r="B58" s="10"/>
      <c r="C58" s="11"/>
      <c r="D58" s="12"/>
      <c r="E58" s="13"/>
      <c r="F58" s="13"/>
      <c r="G58" s="13"/>
      <c r="H58" s="13"/>
      <c r="I58" s="11"/>
      <c r="J58" s="137">
        <v>585</v>
      </c>
      <c r="K58" s="136">
        <v>968</v>
      </c>
      <c r="L58" s="54"/>
    </row>
    <row r="59" spans="1:12" ht="12.75">
      <c r="A59" s="91">
        <v>1701</v>
      </c>
      <c r="B59" s="10"/>
      <c r="C59" s="11"/>
      <c r="D59" s="12"/>
      <c r="E59" s="13"/>
      <c r="F59" s="13"/>
      <c r="G59" s="13"/>
      <c r="H59" s="13"/>
      <c r="I59" s="11"/>
      <c r="J59" s="137">
        <v>484</v>
      </c>
      <c r="K59" s="136">
        <v>632</v>
      </c>
      <c r="L59" s="54"/>
    </row>
    <row r="60" spans="1:12" ht="12.75">
      <c r="A60" s="91">
        <v>1702</v>
      </c>
      <c r="B60" s="10"/>
      <c r="C60" s="11"/>
      <c r="D60" s="12"/>
      <c r="E60" s="13"/>
      <c r="F60" s="13"/>
      <c r="G60" s="13"/>
      <c r="H60" s="13"/>
      <c r="I60" s="11"/>
      <c r="J60" s="137">
        <v>586</v>
      </c>
      <c r="K60" s="136">
        <v>623</v>
      </c>
      <c r="L60" s="54"/>
    </row>
    <row r="61" spans="1:12" ht="12.75">
      <c r="A61" s="91">
        <v>1703</v>
      </c>
      <c r="B61" s="10"/>
      <c r="C61" s="11"/>
      <c r="D61" s="12"/>
      <c r="E61" s="13"/>
      <c r="F61" s="13"/>
      <c r="G61" s="13"/>
      <c r="H61" s="13"/>
      <c r="I61" s="11"/>
      <c r="J61" s="137">
        <v>471</v>
      </c>
      <c r="K61" s="136">
        <v>683</v>
      </c>
      <c r="L61" s="54"/>
    </row>
    <row r="62" spans="1:12" ht="12.75">
      <c r="A62" s="91">
        <v>1704</v>
      </c>
      <c r="B62" s="10"/>
      <c r="C62" s="11"/>
      <c r="D62" s="12"/>
      <c r="E62" s="13"/>
      <c r="F62" s="13"/>
      <c r="G62" s="13"/>
      <c r="H62" s="13"/>
      <c r="I62" s="11"/>
      <c r="J62" s="137">
        <v>334</v>
      </c>
      <c r="K62" s="136">
        <v>699</v>
      </c>
      <c r="L62" s="54"/>
    </row>
    <row r="63" spans="1:12" ht="12.75">
      <c r="A63" s="91">
        <v>1705</v>
      </c>
      <c r="B63" s="10"/>
      <c r="C63" s="11"/>
      <c r="D63" s="12"/>
      <c r="E63" s="13"/>
      <c r="F63" s="13"/>
      <c r="G63" s="13"/>
      <c r="H63" s="13"/>
      <c r="I63" s="11"/>
      <c r="J63" s="137">
        <v>352</v>
      </c>
      <c r="K63" s="136">
        <v>662</v>
      </c>
      <c r="L63" s="54"/>
    </row>
    <row r="64" spans="1:12" ht="12.75">
      <c r="A64" s="91">
        <v>1706</v>
      </c>
      <c r="B64" s="10"/>
      <c r="C64" s="11"/>
      <c r="D64" s="12"/>
      <c r="E64" s="13"/>
      <c r="F64" s="13"/>
      <c r="G64" s="13"/>
      <c r="H64" s="13"/>
      <c r="I64" s="11"/>
      <c r="J64" s="137">
        <v>481</v>
      </c>
      <c r="K64" s="136">
        <v>882</v>
      </c>
      <c r="L64" s="54"/>
    </row>
    <row r="65" spans="1:12" ht="12.75">
      <c r="A65" s="91">
        <v>1707</v>
      </c>
      <c r="B65" s="10"/>
      <c r="C65" s="11"/>
      <c r="D65" s="12"/>
      <c r="E65" s="13"/>
      <c r="F65" s="13"/>
      <c r="G65" s="13"/>
      <c r="H65" s="13"/>
      <c r="I65" s="11"/>
      <c r="J65" s="137">
        <v>293</v>
      </c>
      <c r="K65" s="136">
        <v>718</v>
      </c>
      <c r="L65" s="54"/>
    </row>
    <row r="66" spans="1:12" ht="12.75">
      <c r="A66" s="91">
        <v>1708</v>
      </c>
      <c r="B66" s="10"/>
      <c r="C66" s="11"/>
      <c r="D66" s="12"/>
      <c r="E66" s="13"/>
      <c r="F66" s="13"/>
      <c r="G66" s="13"/>
      <c r="H66" s="13"/>
      <c r="I66" s="11"/>
      <c r="J66" s="137">
        <v>500</v>
      </c>
      <c r="K66" s="136">
        <v>968</v>
      </c>
      <c r="L66" s="54"/>
    </row>
    <row r="67" spans="1:12" ht="12.75">
      <c r="A67" s="91">
        <v>1709</v>
      </c>
      <c r="B67" s="10"/>
      <c r="C67" s="11"/>
      <c r="D67" s="12"/>
      <c r="E67" s="13"/>
      <c r="F67" s="13"/>
      <c r="G67" s="13"/>
      <c r="H67" s="13"/>
      <c r="I67" s="11"/>
      <c r="J67" s="137">
        <v>376</v>
      </c>
      <c r="K67" s="136">
        <v>808</v>
      </c>
      <c r="L67" s="54"/>
    </row>
    <row r="68" spans="1:12" ht="12.75">
      <c r="A68" s="91">
        <v>1710</v>
      </c>
      <c r="B68" s="10"/>
      <c r="C68" s="11"/>
      <c r="D68" s="12"/>
      <c r="E68" s="13"/>
      <c r="F68" s="13"/>
      <c r="G68" s="13"/>
      <c r="H68" s="13"/>
      <c r="I68" s="11"/>
      <c r="J68" s="137">
        <v>227</v>
      </c>
      <c r="K68" s="136">
        <v>530</v>
      </c>
      <c r="L68" s="54"/>
    </row>
    <row r="69" spans="1:12" ht="12.75">
      <c r="A69" s="91">
        <v>1711</v>
      </c>
      <c r="B69" s="10"/>
      <c r="C69" s="11"/>
      <c r="D69" s="12"/>
      <c r="E69" s="13"/>
      <c r="F69" s="13"/>
      <c r="G69" s="13"/>
      <c r="H69" s="13"/>
      <c r="I69" s="11"/>
      <c r="J69" s="137">
        <v>211</v>
      </c>
      <c r="K69" s="136">
        <v>575</v>
      </c>
      <c r="L69" s="54"/>
    </row>
    <row r="70" spans="1:12" ht="12.75">
      <c r="A70" s="91">
        <v>1712</v>
      </c>
      <c r="B70" s="10"/>
      <c r="C70" s="11"/>
      <c r="D70" s="12"/>
      <c r="E70" s="13"/>
      <c r="F70" s="13"/>
      <c r="G70" s="13"/>
      <c r="H70" s="13"/>
      <c r="I70" s="11"/>
      <c r="J70" s="137">
        <v>428</v>
      </c>
      <c r="K70" s="136">
        <v>551</v>
      </c>
      <c r="L70" s="54"/>
    </row>
    <row r="71" spans="1:12" ht="12.75">
      <c r="A71" s="91">
        <v>1713</v>
      </c>
      <c r="B71" s="97"/>
      <c r="C71" s="100"/>
      <c r="D71" s="98"/>
      <c r="E71" s="99"/>
      <c r="F71" s="99"/>
      <c r="G71" s="99"/>
      <c r="H71" s="99"/>
      <c r="I71" s="100"/>
      <c r="J71" s="137">
        <v>634</v>
      </c>
      <c r="K71" s="136">
        <v>735</v>
      </c>
      <c r="L71" s="54"/>
    </row>
    <row r="72" spans="1:12" ht="12.75">
      <c r="A72" s="91">
        <v>1714</v>
      </c>
      <c r="B72" s="97"/>
      <c r="C72" s="100"/>
      <c r="D72" s="98"/>
      <c r="E72" s="99"/>
      <c r="F72" s="99"/>
      <c r="G72" s="99"/>
      <c r="H72" s="99"/>
      <c r="I72" s="100"/>
      <c r="J72" s="137">
        <v>512</v>
      </c>
      <c r="K72" s="136">
        <v>777</v>
      </c>
      <c r="L72" s="54"/>
    </row>
    <row r="73" spans="1:12" ht="12.75">
      <c r="A73" s="91">
        <v>1715</v>
      </c>
      <c r="B73" s="97"/>
      <c r="C73" s="100"/>
      <c r="D73" s="98"/>
      <c r="E73" s="99"/>
      <c r="F73" s="99"/>
      <c r="G73" s="99"/>
      <c r="H73" s="99"/>
      <c r="I73" s="100"/>
      <c r="J73" s="137">
        <v>444</v>
      </c>
      <c r="K73" s="136">
        <v>862</v>
      </c>
      <c r="L73" s="54"/>
    </row>
    <row r="74" spans="1:12" ht="12.75">
      <c r="A74" s="90">
        <v>1801</v>
      </c>
      <c r="B74" s="123">
        <v>6</v>
      </c>
      <c r="C74" s="124">
        <v>14</v>
      </c>
      <c r="D74" s="124">
        <v>31</v>
      </c>
      <c r="E74" s="124">
        <v>544</v>
      </c>
      <c r="F74" s="124">
        <v>23</v>
      </c>
      <c r="G74" s="124">
        <v>443</v>
      </c>
      <c r="H74" s="124">
        <v>19</v>
      </c>
      <c r="I74" s="125">
        <v>0</v>
      </c>
      <c r="J74" s="107"/>
      <c r="K74" s="108"/>
      <c r="L74" s="54"/>
    </row>
    <row r="75" spans="1:12" ht="12.75">
      <c r="A75" s="90">
        <v>1802</v>
      </c>
      <c r="B75" s="123">
        <v>6</v>
      </c>
      <c r="C75" s="124">
        <v>11</v>
      </c>
      <c r="D75" s="124">
        <v>12</v>
      </c>
      <c r="E75" s="124">
        <v>794</v>
      </c>
      <c r="F75" s="124">
        <v>30</v>
      </c>
      <c r="G75" s="124">
        <v>536</v>
      </c>
      <c r="H75" s="124">
        <v>11</v>
      </c>
      <c r="I75" s="125">
        <v>1</v>
      </c>
      <c r="J75" s="95"/>
      <c r="K75" s="96"/>
      <c r="L75" s="54"/>
    </row>
    <row r="76" spans="1:12" ht="12.75">
      <c r="A76" s="90">
        <v>1803</v>
      </c>
      <c r="B76" s="126">
        <v>4</v>
      </c>
      <c r="C76" s="127">
        <v>10</v>
      </c>
      <c r="D76" s="127">
        <v>41</v>
      </c>
      <c r="E76" s="127">
        <v>591</v>
      </c>
      <c r="F76" s="127">
        <v>24</v>
      </c>
      <c r="G76" s="127">
        <v>370</v>
      </c>
      <c r="H76" s="127">
        <v>5</v>
      </c>
      <c r="I76" s="128">
        <v>1</v>
      </c>
      <c r="J76" s="95"/>
      <c r="K76" s="96"/>
      <c r="L76" s="54"/>
    </row>
    <row r="77" spans="1:12" ht="12.75">
      <c r="A77" s="92">
        <v>1804</v>
      </c>
      <c r="B77" s="10"/>
      <c r="C77" s="11"/>
      <c r="D77" s="12"/>
      <c r="E77" s="13"/>
      <c r="F77" s="13"/>
      <c r="G77" s="13"/>
      <c r="H77" s="13"/>
      <c r="I77" s="11"/>
      <c r="J77" s="137">
        <v>754</v>
      </c>
      <c r="K77" s="136">
        <v>804</v>
      </c>
      <c r="L77" s="54"/>
    </row>
    <row r="78" spans="1:12" ht="12.75">
      <c r="A78" s="91">
        <v>1805</v>
      </c>
      <c r="B78" s="10"/>
      <c r="C78" s="11"/>
      <c r="D78" s="12"/>
      <c r="E78" s="13"/>
      <c r="F78" s="13"/>
      <c r="G78" s="13"/>
      <c r="H78" s="13"/>
      <c r="I78" s="11"/>
      <c r="J78" s="137">
        <v>523</v>
      </c>
      <c r="K78" s="136">
        <v>1066</v>
      </c>
      <c r="L78" s="54"/>
    </row>
    <row r="79" spans="1:12" ht="12.75">
      <c r="A79" s="91">
        <v>1806</v>
      </c>
      <c r="B79" s="10"/>
      <c r="C79" s="11"/>
      <c r="D79" s="12"/>
      <c r="E79" s="13"/>
      <c r="F79" s="13"/>
      <c r="G79" s="13"/>
      <c r="H79" s="13"/>
      <c r="I79" s="11"/>
      <c r="J79" s="137">
        <v>545</v>
      </c>
      <c r="K79" s="136">
        <v>653</v>
      </c>
      <c r="L79" s="54"/>
    </row>
    <row r="80" spans="1:12" ht="12.75">
      <c r="A80" s="91">
        <v>1807</v>
      </c>
      <c r="B80" s="10"/>
      <c r="C80" s="11"/>
      <c r="D80" s="12"/>
      <c r="E80" s="13"/>
      <c r="F80" s="13"/>
      <c r="G80" s="13"/>
      <c r="H80" s="13"/>
      <c r="I80" s="11"/>
      <c r="J80" s="137">
        <v>524</v>
      </c>
      <c r="K80" s="136">
        <v>927</v>
      </c>
      <c r="L80" s="54"/>
    </row>
    <row r="81" spans="1:12" ht="12.75">
      <c r="A81" s="91">
        <v>1808</v>
      </c>
      <c r="B81" s="10"/>
      <c r="C81" s="11"/>
      <c r="D81" s="12"/>
      <c r="E81" s="13"/>
      <c r="F81" s="13"/>
      <c r="G81" s="13"/>
      <c r="H81" s="13"/>
      <c r="I81" s="11"/>
      <c r="J81" s="137">
        <v>453</v>
      </c>
      <c r="K81" s="136">
        <v>821</v>
      </c>
      <c r="L81" s="54"/>
    </row>
    <row r="82" spans="1:12" ht="12.75">
      <c r="A82" s="91">
        <v>1809</v>
      </c>
      <c r="B82" s="10"/>
      <c r="C82" s="11"/>
      <c r="D82" s="12"/>
      <c r="E82" s="13"/>
      <c r="F82" s="13"/>
      <c r="G82" s="13"/>
      <c r="H82" s="13"/>
      <c r="I82" s="11"/>
      <c r="J82" s="137">
        <v>575</v>
      </c>
      <c r="K82" s="136">
        <v>919</v>
      </c>
      <c r="L82" s="54"/>
    </row>
    <row r="83" spans="1:12" ht="12.75">
      <c r="A83" s="91">
        <v>1810</v>
      </c>
      <c r="B83" s="10"/>
      <c r="C83" s="11"/>
      <c r="D83" s="12"/>
      <c r="E83" s="13"/>
      <c r="F83" s="13"/>
      <c r="G83" s="13"/>
      <c r="H83" s="13"/>
      <c r="I83" s="11"/>
      <c r="J83" s="137">
        <v>395</v>
      </c>
      <c r="K83" s="136">
        <v>643</v>
      </c>
      <c r="L83" s="54"/>
    </row>
    <row r="84" spans="1:12" ht="12.75">
      <c r="A84" s="91">
        <v>1811</v>
      </c>
      <c r="B84" s="10"/>
      <c r="C84" s="11"/>
      <c r="D84" s="12"/>
      <c r="E84" s="13"/>
      <c r="F84" s="13"/>
      <c r="G84" s="13"/>
      <c r="H84" s="13"/>
      <c r="I84" s="11"/>
      <c r="J84" s="137">
        <v>563</v>
      </c>
      <c r="K84" s="136">
        <v>736</v>
      </c>
      <c r="L84" s="54"/>
    </row>
    <row r="85" spans="1:12" ht="12.75">
      <c r="A85" s="91">
        <v>1812</v>
      </c>
      <c r="B85" s="10"/>
      <c r="C85" s="11"/>
      <c r="D85" s="12"/>
      <c r="E85" s="13"/>
      <c r="F85" s="13"/>
      <c r="G85" s="13"/>
      <c r="H85" s="13"/>
      <c r="I85" s="11"/>
      <c r="J85" s="137">
        <v>483</v>
      </c>
      <c r="K85" s="136">
        <v>744</v>
      </c>
      <c r="L85" s="54"/>
    </row>
    <row r="86" spans="1:12" ht="12.75">
      <c r="A86" s="91">
        <v>1813</v>
      </c>
      <c r="B86" s="10"/>
      <c r="C86" s="11"/>
      <c r="D86" s="12"/>
      <c r="E86" s="13"/>
      <c r="F86" s="13"/>
      <c r="G86" s="13"/>
      <c r="H86" s="13"/>
      <c r="I86" s="11"/>
      <c r="J86" s="137">
        <v>453</v>
      </c>
      <c r="K86" s="136">
        <v>682</v>
      </c>
      <c r="L86" s="54"/>
    </row>
    <row r="87" spans="1:12" ht="12.75">
      <c r="A87" s="91">
        <v>1814</v>
      </c>
      <c r="B87" s="10"/>
      <c r="C87" s="11"/>
      <c r="D87" s="12"/>
      <c r="E87" s="13"/>
      <c r="F87" s="13"/>
      <c r="G87" s="13"/>
      <c r="H87" s="13"/>
      <c r="I87" s="11"/>
      <c r="J87" s="137">
        <v>605</v>
      </c>
      <c r="K87" s="136">
        <v>713</v>
      </c>
      <c r="L87" s="54"/>
    </row>
    <row r="88" spans="1:12" ht="12.75">
      <c r="A88" s="91">
        <v>1815</v>
      </c>
      <c r="B88" s="10"/>
      <c r="C88" s="11"/>
      <c r="D88" s="12"/>
      <c r="E88" s="13"/>
      <c r="F88" s="13"/>
      <c r="G88" s="13"/>
      <c r="H88" s="13"/>
      <c r="I88" s="11"/>
      <c r="J88" s="137">
        <v>675</v>
      </c>
      <c r="K88" s="136">
        <v>716</v>
      </c>
      <c r="L88" s="54"/>
    </row>
    <row r="89" spans="1:12" ht="12.75">
      <c r="A89" s="91">
        <v>1816</v>
      </c>
      <c r="B89" s="10"/>
      <c r="C89" s="11"/>
      <c r="D89" s="12"/>
      <c r="E89" s="13"/>
      <c r="F89" s="13"/>
      <c r="G89" s="13"/>
      <c r="H89" s="13"/>
      <c r="I89" s="11"/>
      <c r="J89" s="137">
        <v>401</v>
      </c>
      <c r="K89" s="136">
        <v>426</v>
      </c>
      <c r="L89" s="54"/>
    </row>
    <row r="90" spans="1:12" ht="12.75">
      <c r="A90" s="91">
        <v>1817</v>
      </c>
      <c r="B90" s="10"/>
      <c r="C90" s="11"/>
      <c r="D90" s="12"/>
      <c r="E90" s="13"/>
      <c r="F90" s="13"/>
      <c r="G90" s="13"/>
      <c r="H90" s="13"/>
      <c r="I90" s="11"/>
      <c r="J90" s="137">
        <v>1148</v>
      </c>
      <c r="K90" s="136">
        <v>1556</v>
      </c>
      <c r="L90" s="54"/>
    </row>
    <row r="91" spans="1:12" ht="12.75">
      <c r="A91" s="91">
        <v>1901</v>
      </c>
      <c r="B91" s="97"/>
      <c r="C91" s="100"/>
      <c r="D91" s="98"/>
      <c r="E91" s="99"/>
      <c r="F91" s="99"/>
      <c r="G91" s="99"/>
      <c r="H91" s="99"/>
      <c r="I91" s="100"/>
      <c r="J91" s="137">
        <v>1094</v>
      </c>
      <c r="K91" s="136">
        <v>906</v>
      </c>
      <c r="L91" s="54"/>
    </row>
    <row r="92" spans="1:12" ht="12.75">
      <c r="A92" s="91">
        <v>1902</v>
      </c>
      <c r="B92" s="10"/>
      <c r="C92" s="11"/>
      <c r="D92" s="12"/>
      <c r="E92" s="13"/>
      <c r="F92" s="13"/>
      <c r="G92" s="13"/>
      <c r="H92" s="13"/>
      <c r="I92" s="11"/>
      <c r="J92" s="137">
        <v>674</v>
      </c>
      <c r="K92" s="136">
        <v>720</v>
      </c>
      <c r="L92" s="54"/>
    </row>
    <row r="93" spans="1:12" ht="12.75">
      <c r="A93" s="90">
        <v>1903</v>
      </c>
      <c r="B93" s="126">
        <v>2</v>
      </c>
      <c r="C93" s="127">
        <v>2</v>
      </c>
      <c r="D93" s="127">
        <v>6</v>
      </c>
      <c r="E93" s="127">
        <v>260</v>
      </c>
      <c r="F93" s="127">
        <v>22</v>
      </c>
      <c r="G93" s="127">
        <v>212</v>
      </c>
      <c r="H93" s="127">
        <v>3</v>
      </c>
      <c r="I93" s="128">
        <v>0</v>
      </c>
      <c r="J93" s="95"/>
      <c r="K93" s="96"/>
      <c r="L93" s="54"/>
    </row>
    <row r="94" spans="1:12" ht="12.75">
      <c r="A94" s="91">
        <v>1904</v>
      </c>
      <c r="B94" s="10"/>
      <c r="C94" s="11"/>
      <c r="D94" s="12"/>
      <c r="E94" s="13"/>
      <c r="F94" s="13"/>
      <c r="G94" s="13"/>
      <c r="H94" s="13"/>
      <c r="I94" s="11"/>
      <c r="J94" s="137">
        <v>642</v>
      </c>
      <c r="K94" s="136">
        <v>604</v>
      </c>
      <c r="L94" s="54"/>
    </row>
    <row r="95" spans="1:12" ht="12.75">
      <c r="A95" s="91">
        <v>1905</v>
      </c>
      <c r="B95" s="10"/>
      <c r="C95" s="11"/>
      <c r="D95" s="12"/>
      <c r="E95" s="13"/>
      <c r="F95" s="13"/>
      <c r="G95" s="13"/>
      <c r="H95" s="13"/>
      <c r="I95" s="11"/>
      <c r="J95" s="137">
        <v>580</v>
      </c>
      <c r="K95" s="136">
        <v>811</v>
      </c>
      <c r="L95" s="54"/>
    </row>
    <row r="96" spans="1:12" ht="12.75">
      <c r="A96" s="91">
        <v>1906</v>
      </c>
      <c r="B96" s="10"/>
      <c r="C96" s="11"/>
      <c r="D96" s="12"/>
      <c r="E96" s="13"/>
      <c r="F96" s="13"/>
      <c r="G96" s="13"/>
      <c r="H96" s="13"/>
      <c r="I96" s="11"/>
      <c r="J96" s="137">
        <v>559</v>
      </c>
      <c r="K96" s="136">
        <v>865</v>
      </c>
      <c r="L96" s="54"/>
    </row>
    <row r="97" spans="1:12" ht="12.75">
      <c r="A97" s="91">
        <v>1907</v>
      </c>
      <c r="B97" s="10"/>
      <c r="C97" s="11"/>
      <c r="D97" s="12"/>
      <c r="E97" s="13"/>
      <c r="F97" s="13"/>
      <c r="G97" s="13"/>
      <c r="H97" s="13"/>
      <c r="I97" s="11"/>
      <c r="J97" s="137">
        <v>712</v>
      </c>
      <c r="K97" s="136">
        <v>841</v>
      </c>
      <c r="L97" s="54"/>
    </row>
    <row r="98" spans="1:12" ht="12.75">
      <c r="A98" s="91">
        <v>1908</v>
      </c>
      <c r="B98" s="10"/>
      <c r="C98" s="11"/>
      <c r="D98" s="12"/>
      <c r="E98" s="13"/>
      <c r="F98" s="13"/>
      <c r="G98" s="13"/>
      <c r="H98" s="13"/>
      <c r="I98" s="11"/>
      <c r="J98" s="137">
        <v>274</v>
      </c>
      <c r="K98" s="136">
        <v>662</v>
      </c>
      <c r="L98" s="54"/>
    </row>
    <row r="99" spans="1:12" ht="12.75">
      <c r="A99" s="91">
        <v>1909</v>
      </c>
      <c r="B99" s="10"/>
      <c r="C99" s="11"/>
      <c r="D99" s="12"/>
      <c r="E99" s="13"/>
      <c r="F99" s="13"/>
      <c r="G99" s="13"/>
      <c r="H99" s="13"/>
      <c r="I99" s="11"/>
      <c r="J99" s="137">
        <v>429</v>
      </c>
      <c r="K99" s="136">
        <v>900</v>
      </c>
      <c r="L99" s="54"/>
    </row>
    <row r="100" spans="1:12" ht="12.75">
      <c r="A100" s="91">
        <v>1910</v>
      </c>
      <c r="B100" s="10"/>
      <c r="C100" s="11"/>
      <c r="D100" s="12"/>
      <c r="E100" s="13"/>
      <c r="F100" s="13"/>
      <c r="G100" s="13"/>
      <c r="H100" s="13"/>
      <c r="I100" s="11"/>
      <c r="J100" s="137">
        <v>469</v>
      </c>
      <c r="K100" s="136">
        <v>1061</v>
      </c>
      <c r="L100" s="54"/>
    </row>
    <row r="101" spans="1:12" ht="12.75">
      <c r="A101" s="91">
        <v>1911</v>
      </c>
      <c r="B101" s="10"/>
      <c r="C101" s="11"/>
      <c r="D101" s="12"/>
      <c r="E101" s="13"/>
      <c r="F101" s="13"/>
      <c r="G101" s="13"/>
      <c r="H101" s="13"/>
      <c r="I101" s="11"/>
      <c r="J101" s="137">
        <v>281</v>
      </c>
      <c r="K101" s="136">
        <v>1021</v>
      </c>
      <c r="L101" s="54"/>
    </row>
    <row r="102" spans="1:12" ht="12.75">
      <c r="A102" s="91">
        <v>1912</v>
      </c>
      <c r="B102" s="10"/>
      <c r="C102" s="11"/>
      <c r="D102" s="12"/>
      <c r="E102" s="13"/>
      <c r="F102" s="13"/>
      <c r="G102" s="13"/>
      <c r="H102" s="13"/>
      <c r="I102" s="11"/>
      <c r="J102" s="137">
        <v>227</v>
      </c>
      <c r="K102" s="136">
        <v>826</v>
      </c>
      <c r="L102" s="54"/>
    </row>
    <row r="103" spans="1:12" ht="12.75">
      <c r="A103" s="91">
        <v>1913</v>
      </c>
      <c r="B103" s="10"/>
      <c r="C103" s="11"/>
      <c r="D103" s="12"/>
      <c r="E103" s="13"/>
      <c r="F103" s="13"/>
      <c r="G103" s="13"/>
      <c r="H103" s="13"/>
      <c r="I103" s="11"/>
      <c r="J103" s="137">
        <v>280</v>
      </c>
      <c r="K103" s="136">
        <v>964</v>
      </c>
      <c r="L103" s="54"/>
    </row>
    <row r="104" spans="1:12" ht="12.75">
      <c r="A104" s="91">
        <v>1914</v>
      </c>
      <c r="B104" s="10"/>
      <c r="C104" s="11"/>
      <c r="D104" s="12"/>
      <c r="E104" s="13"/>
      <c r="F104" s="13"/>
      <c r="G104" s="13"/>
      <c r="H104" s="13"/>
      <c r="I104" s="11"/>
      <c r="J104" s="137">
        <v>279</v>
      </c>
      <c r="K104" s="136">
        <v>1091</v>
      </c>
      <c r="L104" s="54"/>
    </row>
    <row r="105" spans="1:12" ht="12.75">
      <c r="A105" s="91">
        <v>1915</v>
      </c>
      <c r="B105" s="10"/>
      <c r="C105" s="11"/>
      <c r="D105" s="12"/>
      <c r="E105" s="13"/>
      <c r="F105" s="13"/>
      <c r="G105" s="13"/>
      <c r="H105" s="13"/>
      <c r="I105" s="11"/>
      <c r="J105" s="137">
        <v>275</v>
      </c>
      <c r="K105" s="136">
        <v>1002</v>
      </c>
      <c r="L105" s="54"/>
    </row>
    <row r="106" spans="1:12" ht="12.75">
      <c r="A106" s="91">
        <v>1916</v>
      </c>
      <c r="B106" s="10"/>
      <c r="C106" s="11"/>
      <c r="D106" s="12"/>
      <c r="E106" s="13"/>
      <c r="F106" s="13"/>
      <c r="G106" s="13"/>
      <c r="H106" s="13"/>
      <c r="I106" s="11"/>
      <c r="J106" s="137">
        <v>316</v>
      </c>
      <c r="K106" s="136">
        <v>664</v>
      </c>
      <c r="L106" s="54"/>
    </row>
    <row r="107" spans="1:12" ht="12.75">
      <c r="A107" s="91">
        <v>1917</v>
      </c>
      <c r="B107" s="10"/>
      <c r="C107" s="11"/>
      <c r="D107" s="12"/>
      <c r="E107" s="13"/>
      <c r="F107" s="13"/>
      <c r="G107" s="13"/>
      <c r="H107" s="13"/>
      <c r="I107" s="11"/>
      <c r="J107" s="137">
        <v>209</v>
      </c>
      <c r="K107" s="136">
        <v>693</v>
      </c>
      <c r="L107" s="54"/>
    </row>
    <row r="108" spans="1:12" ht="12.75">
      <c r="A108" s="91">
        <v>1918</v>
      </c>
      <c r="B108" s="10"/>
      <c r="C108" s="11"/>
      <c r="D108" s="12"/>
      <c r="E108" s="13"/>
      <c r="F108" s="13"/>
      <c r="G108" s="13"/>
      <c r="H108" s="13"/>
      <c r="I108" s="11"/>
      <c r="J108" s="137">
        <v>659</v>
      </c>
      <c r="K108" s="136">
        <v>1144</v>
      </c>
      <c r="L108" s="54"/>
    </row>
    <row r="109" spans="1:12" ht="12.75">
      <c r="A109" s="91">
        <v>1919</v>
      </c>
      <c r="B109" s="97"/>
      <c r="C109" s="100"/>
      <c r="D109" s="98"/>
      <c r="E109" s="99"/>
      <c r="F109" s="99"/>
      <c r="G109" s="99"/>
      <c r="H109" s="99"/>
      <c r="I109" s="100"/>
      <c r="J109" s="137">
        <v>468</v>
      </c>
      <c r="K109" s="136">
        <v>1054</v>
      </c>
      <c r="L109" s="54"/>
    </row>
    <row r="110" spans="1:12" ht="12.75">
      <c r="A110" s="91">
        <v>1920</v>
      </c>
      <c r="B110" s="97"/>
      <c r="C110" s="100"/>
      <c r="D110" s="98"/>
      <c r="E110" s="99"/>
      <c r="F110" s="99"/>
      <c r="G110" s="99"/>
      <c r="H110" s="99"/>
      <c r="I110" s="100"/>
      <c r="J110" s="322">
        <v>279</v>
      </c>
      <c r="K110" s="136">
        <v>424</v>
      </c>
      <c r="L110" s="54"/>
    </row>
    <row r="111" spans="1:12" ht="12.75">
      <c r="A111" s="90">
        <v>2001</v>
      </c>
      <c r="B111" s="126">
        <v>4</v>
      </c>
      <c r="C111" s="127">
        <v>9</v>
      </c>
      <c r="D111" s="127">
        <v>32</v>
      </c>
      <c r="E111" s="127">
        <v>751</v>
      </c>
      <c r="F111" s="127">
        <v>21</v>
      </c>
      <c r="G111" s="127">
        <v>405</v>
      </c>
      <c r="H111" s="127">
        <v>7</v>
      </c>
      <c r="I111" s="128">
        <v>0</v>
      </c>
      <c r="J111" s="8"/>
      <c r="K111" s="7"/>
      <c r="L111" s="54"/>
    </row>
    <row r="112" spans="1:12" ht="12.75">
      <c r="A112" s="90">
        <v>2002</v>
      </c>
      <c r="B112" s="126">
        <v>3</v>
      </c>
      <c r="C112" s="127">
        <v>19</v>
      </c>
      <c r="D112" s="127">
        <v>19</v>
      </c>
      <c r="E112" s="127">
        <v>627</v>
      </c>
      <c r="F112" s="127">
        <v>11</v>
      </c>
      <c r="G112" s="127">
        <v>455</v>
      </c>
      <c r="H112" s="127">
        <v>20</v>
      </c>
      <c r="I112" s="128">
        <v>0</v>
      </c>
      <c r="J112" s="8"/>
      <c r="K112" s="7"/>
      <c r="L112" s="54"/>
    </row>
    <row r="113" spans="1:12" ht="12.75">
      <c r="A113" s="90">
        <v>2003</v>
      </c>
      <c r="B113" s="126">
        <v>6</v>
      </c>
      <c r="C113" s="127">
        <v>14</v>
      </c>
      <c r="D113" s="127">
        <v>28</v>
      </c>
      <c r="E113" s="127">
        <v>995</v>
      </c>
      <c r="F113" s="127">
        <v>26</v>
      </c>
      <c r="G113" s="127">
        <v>440</v>
      </c>
      <c r="H113" s="127">
        <v>15</v>
      </c>
      <c r="I113" s="128">
        <v>0</v>
      </c>
      <c r="J113" s="8"/>
      <c r="K113" s="7"/>
      <c r="L113" s="54"/>
    </row>
    <row r="114" spans="1:12" ht="12.75">
      <c r="A114" s="90">
        <v>2004</v>
      </c>
      <c r="B114" s="126">
        <v>2</v>
      </c>
      <c r="C114" s="127">
        <v>37</v>
      </c>
      <c r="D114" s="127">
        <v>46</v>
      </c>
      <c r="E114" s="127">
        <v>882</v>
      </c>
      <c r="F114" s="127">
        <v>24</v>
      </c>
      <c r="G114" s="127">
        <v>484</v>
      </c>
      <c r="H114" s="127">
        <v>7</v>
      </c>
      <c r="I114" s="128">
        <v>0</v>
      </c>
      <c r="J114" s="8"/>
      <c r="K114" s="7"/>
      <c r="L114" s="54"/>
    </row>
    <row r="115" spans="1:12" ht="12.75">
      <c r="A115" s="90">
        <v>2005</v>
      </c>
      <c r="B115" s="126">
        <v>7</v>
      </c>
      <c r="C115" s="127">
        <v>10</v>
      </c>
      <c r="D115" s="127">
        <v>28</v>
      </c>
      <c r="E115" s="127">
        <v>844</v>
      </c>
      <c r="F115" s="127">
        <v>18</v>
      </c>
      <c r="G115" s="127">
        <v>500</v>
      </c>
      <c r="H115" s="127">
        <v>20</v>
      </c>
      <c r="I115" s="128">
        <v>1</v>
      </c>
      <c r="J115" s="8"/>
      <c r="K115" s="7"/>
      <c r="L115" s="54"/>
    </row>
    <row r="116" spans="1:12" ht="12.75">
      <c r="A116" s="90">
        <v>2006</v>
      </c>
      <c r="B116" s="126">
        <v>2</v>
      </c>
      <c r="C116" s="127">
        <v>13</v>
      </c>
      <c r="D116" s="127">
        <v>48</v>
      </c>
      <c r="E116" s="127">
        <v>1018</v>
      </c>
      <c r="F116" s="127">
        <v>28</v>
      </c>
      <c r="G116" s="127">
        <v>499</v>
      </c>
      <c r="H116" s="127">
        <v>4</v>
      </c>
      <c r="I116" s="128">
        <v>1</v>
      </c>
      <c r="J116" s="8"/>
      <c r="K116" s="7"/>
      <c r="L116" s="54"/>
    </row>
    <row r="117" spans="1:12" ht="12.75">
      <c r="A117" s="90">
        <v>2007</v>
      </c>
      <c r="B117" s="129">
        <v>5</v>
      </c>
      <c r="C117" s="130">
        <v>9</v>
      </c>
      <c r="D117" s="130">
        <v>16</v>
      </c>
      <c r="E117" s="130">
        <v>804</v>
      </c>
      <c r="F117" s="130">
        <v>31</v>
      </c>
      <c r="G117" s="130">
        <v>393</v>
      </c>
      <c r="H117" s="130">
        <v>8</v>
      </c>
      <c r="I117" s="131">
        <v>1</v>
      </c>
      <c r="J117" s="8"/>
      <c r="K117" s="7"/>
      <c r="L117" s="54"/>
    </row>
    <row r="118" spans="1:12" ht="12.75">
      <c r="A118" s="90">
        <v>2008</v>
      </c>
      <c r="B118" s="129">
        <v>7</v>
      </c>
      <c r="C118" s="130">
        <v>12</v>
      </c>
      <c r="D118" s="130">
        <v>20</v>
      </c>
      <c r="E118" s="130">
        <v>499</v>
      </c>
      <c r="F118" s="130">
        <v>23</v>
      </c>
      <c r="G118" s="130">
        <v>272</v>
      </c>
      <c r="H118" s="130">
        <v>8</v>
      </c>
      <c r="I118" s="131">
        <v>1</v>
      </c>
      <c r="J118" s="8"/>
      <c r="K118" s="7"/>
      <c r="L118" s="54"/>
    </row>
    <row r="119" spans="1:12" ht="12.75">
      <c r="A119" s="90">
        <v>2009</v>
      </c>
      <c r="B119" s="129">
        <v>7</v>
      </c>
      <c r="C119" s="130">
        <v>22</v>
      </c>
      <c r="D119" s="130">
        <v>40</v>
      </c>
      <c r="E119" s="130">
        <v>833</v>
      </c>
      <c r="F119" s="130">
        <v>35</v>
      </c>
      <c r="G119" s="130">
        <v>538</v>
      </c>
      <c r="H119" s="130">
        <v>37</v>
      </c>
      <c r="I119" s="131">
        <v>0</v>
      </c>
      <c r="J119" s="8"/>
      <c r="K119" s="7"/>
      <c r="L119" s="54"/>
    </row>
    <row r="120" spans="1:12" ht="12.75">
      <c r="A120" s="90">
        <v>2010</v>
      </c>
      <c r="B120" s="129">
        <v>6</v>
      </c>
      <c r="C120" s="130">
        <v>17</v>
      </c>
      <c r="D120" s="130">
        <v>34</v>
      </c>
      <c r="E120" s="130">
        <v>716</v>
      </c>
      <c r="F120" s="130">
        <v>26</v>
      </c>
      <c r="G120" s="130">
        <v>469</v>
      </c>
      <c r="H120" s="130">
        <v>7</v>
      </c>
      <c r="I120" s="131">
        <v>0</v>
      </c>
      <c r="J120" s="8"/>
      <c r="K120" s="7"/>
      <c r="L120" s="54"/>
    </row>
    <row r="121" spans="1:12" ht="12.75">
      <c r="A121" s="90">
        <v>2011</v>
      </c>
      <c r="B121" s="126">
        <v>2</v>
      </c>
      <c r="C121" s="127">
        <v>11</v>
      </c>
      <c r="D121" s="127">
        <v>23</v>
      </c>
      <c r="E121" s="127">
        <v>738</v>
      </c>
      <c r="F121" s="127">
        <v>45</v>
      </c>
      <c r="G121" s="127">
        <v>541</v>
      </c>
      <c r="H121" s="127">
        <v>18</v>
      </c>
      <c r="I121" s="128">
        <v>2</v>
      </c>
      <c r="J121" s="8"/>
      <c r="K121" s="7"/>
      <c r="L121" s="54"/>
    </row>
    <row r="122" spans="1:12" ht="12.75">
      <c r="A122" s="90">
        <v>2012</v>
      </c>
      <c r="B122" s="126">
        <v>5</v>
      </c>
      <c r="C122" s="127">
        <v>15</v>
      </c>
      <c r="D122" s="127">
        <v>27</v>
      </c>
      <c r="E122" s="127">
        <v>440</v>
      </c>
      <c r="F122" s="127">
        <v>27</v>
      </c>
      <c r="G122" s="127">
        <v>421</v>
      </c>
      <c r="H122" s="127">
        <v>15</v>
      </c>
      <c r="I122" s="128">
        <v>1</v>
      </c>
      <c r="J122" s="8"/>
      <c r="K122" s="7"/>
      <c r="L122" s="54"/>
    </row>
    <row r="123" spans="1:12" ht="12.75">
      <c r="A123" s="90">
        <v>2013</v>
      </c>
      <c r="B123" s="126">
        <v>5</v>
      </c>
      <c r="C123" s="127">
        <v>16</v>
      </c>
      <c r="D123" s="127">
        <v>25</v>
      </c>
      <c r="E123" s="127">
        <v>674</v>
      </c>
      <c r="F123" s="127">
        <v>14</v>
      </c>
      <c r="G123" s="127">
        <v>386</v>
      </c>
      <c r="H123" s="127">
        <v>7</v>
      </c>
      <c r="I123" s="128">
        <v>1</v>
      </c>
      <c r="J123" s="8"/>
      <c r="K123" s="7"/>
      <c r="L123" s="54"/>
    </row>
    <row r="124" spans="1:12" ht="12.75">
      <c r="A124" s="90">
        <v>2014</v>
      </c>
      <c r="B124" s="126">
        <v>1</v>
      </c>
      <c r="C124" s="127">
        <v>11</v>
      </c>
      <c r="D124" s="127">
        <v>12</v>
      </c>
      <c r="E124" s="127">
        <v>827</v>
      </c>
      <c r="F124" s="127">
        <v>21</v>
      </c>
      <c r="G124" s="127">
        <v>412</v>
      </c>
      <c r="H124" s="127">
        <v>9</v>
      </c>
      <c r="I124" s="128">
        <v>0</v>
      </c>
      <c r="J124" s="15"/>
      <c r="K124" s="14"/>
      <c r="L124" s="54"/>
    </row>
    <row r="125" spans="1:12" ht="12.75">
      <c r="A125" s="90">
        <v>2015</v>
      </c>
      <c r="B125" s="129">
        <v>3</v>
      </c>
      <c r="C125" s="130">
        <v>10</v>
      </c>
      <c r="D125" s="130">
        <v>42</v>
      </c>
      <c r="E125" s="130">
        <v>614</v>
      </c>
      <c r="F125" s="130">
        <v>26</v>
      </c>
      <c r="G125" s="130">
        <v>411</v>
      </c>
      <c r="H125" s="130">
        <v>8</v>
      </c>
      <c r="I125" s="131">
        <v>1</v>
      </c>
      <c r="J125" s="15"/>
      <c r="K125" s="14"/>
      <c r="L125" s="54"/>
    </row>
    <row r="126" spans="1:12" ht="12.75">
      <c r="A126" s="90">
        <v>2101</v>
      </c>
      <c r="B126" s="126">
        <v>9</v>
      </c>
      <c r="C126" s="127">
        <v>17</v>
      </c>
      <c r="D126" s="127">
        <v>29</v>
      </c>
      <c r="E126" s="127">
        <v>1127</v>
      </c>
      <c r="F126" s="127">
        <v>25</v>
      </c>
      <c r="G126" s="127">
        <v>478</v>
      </c>
      <c r="H126" s="127">
        <v>16</v>
      </c>
      <c r="I126" s="128">
        <v>3</v>
      </c>
      <c r="J126" s="15"/>
      <c r="K126" s="14"/>
      <c r="L126" s="54"/>
    </row>
    <row r="127" spans="1:12" ht="12.75">
      <c r="A127" s="90">
        <v>2102</v>
      </c>
      <c r="B127" s="129">
        <v>5</v>
      </c>
      <c r="C127" s="130">
        <v>18</v>
      </c>
      <c r="D127" s="130">
        <v>24</v>
      </c>
      <c r="E127" s="130">
        <v>881</v>
      </c>
      <c r="F127" s="130">
        <v>18</v>
      </c>
      <c r="G127" s="130">
        <v>456</v>
      </c>
      <c r="H127" s="130">
        <v>16</v>
      </c>
      <c r="I127" s="131">
        <v>0</v>
      </c>
      <c r="J127" s="15"/>
      <c r="K127" s="14"/>
      <c r="L127" s="54"/>
    </row>
    <row r="128" spans="1:12" ht="12.75">
      <c r="A128" s="90">
        <v>2103</v>
      </c>
      <c r="B128" s="129">
        <v>14</v>
      </c>
      <c r="C128" s="130">
        <v>15</v>
      </c>
      <c r="D128" s="130">
        <v>21</v>
      </c>
      <c r="E128" s="130">
        <v>607</v>
      </c>
      <c r="F128" s="130">
        <v>18</v>
      </c>
      <c r="G128" s="130">
        <v>364</v>
      </c>
      <c r="H128" s="130">
        <v>4</v>
      </c>
      <c r="I128" s="131">
        <v>0</v>
      </c>
      <c r="J128" s="15"/>
      <c r="K128" s="14"/>
      <c r="L128" s="54"/>
    </row>
    <row r="129" spans="1:12" ht="12.75">
      <c r="A129" s="90">
        <v>2104</v>
      </c>
      <c r="B129" s="129">
        <v>1</v>
      </c>
      <c r="C129" s="130">
        <v>27</v>
      </c>
      <c r="D129" s="130">
        <v>48</v>
      </c>
      <c r="E129" s="130">
        <v>796</v>
      </c>
      <c r="F129" s="130">
        <v>34</v>
      </c>
      <c r="G129" s="130">
        <v>468</v>
      </c>
      <c r="H129" s="130">
        <v>5</v>
      </c>
      <c r="I129" s="131">
        <v>2</v>
      </c>
      <c r="J129" s="15"/>
      <c r="K129" s="14"/>
      <c r="L129" s="54"/>
    </row>
    <row r="130" spans="1:12" ht="12.75">
      <c r="A130" s="90">
        <v>2105</v>
      </c>
      <c r="B130" s="129">
        <v>3</v>
      </c>
      <c r="C130" s="130">
        <v>13</v>
      </c>
      <c r="D130" s="130">
        <v>11</v>
      </c>
      <c r="E130" s="130">
        <v>476</v>
      </c>
      <c r="F130" s="130">
        <v>21</v>
      </c>
      <c r="G130" s="130">
        <v>304</v>
      </c>
      <c r="H130" s="130">
        <v>7</v>
      </c>
      <c r="I130" s="131">
        <v>1</v>
      </c>
      <c r="J130" s="15"/>
      <c r="K130" s="14"/>
      <c r="L130" s="54"/>
    </row>
    <row r="131" spans="1:12" ht="12.75">
      <c r="A131" s="90">
        <v>2106</v>
      </c>
      <c r="B131" s="126">
        <v>3</v>
      </c>
      <c r="C131" s="127">
        <v>8</v>
      </c>
      <c r="D131" s="127">
        <v>15</v>
      </c>
      <c r="E131" s="127">
        <v>1010</v>
      </c>
      <c r="F131" s="127">
        <v>49</v>
      </c>
      <c r="G131" s="127">
        <v>490</v>
      </c>
      <c r="H131" s="127">
        <v>7</v>
      </c>
      <c r="I131" s="128">
        <v>1</v>
      </c>
      <c r="J131" s="15"/>
      <c r="K131" s="14"/>
      <c r="L131" s="54"/>
    </row>
    <row r="132" spans="1:12" ht="12.75">
      <c r="A132" s="90">
        <v>2107</v>
      </c>
      <c r="B132" s="129">
        <v>1</v>
      </c>
      <c r="C132" s="130">
        <v>13</v>
      </c>
      <c r="D132" s="130">
        <v>27</v>
      </c>
      <c r="E132" s="130">
        <v>847</v>
      </c>
      <c r="F132" s="130">
        <v>20</v>
      </c>
      <c r="G132" s="130">
        <v>426</v>
      </c>
      <c r="H132" s="130">
        <v>5</v>
      </c>
      <c r="I132" s="131">
        <v>0</v>
      </c>
      <c r="J132" s="15"/>
      <c r="K132" s="14"/>
      <c r="L132" s="54"/>
    </row>
    <row r="133" spans="1:12" ht="12.75">
      <c r="A133" s="90">
        <v>2108</v>
      </c>
      <c r="B133" s="129">
        <v>4</v>
      </c>
      <c r="C133" s="130">
        <v>25</v>
      </c>
      <c r="D133" s="130">
        <v>18</v>
      </c>
      <c r="E133" s="130">
        <v>587</v>
      </c>
      <c r="F133" s="130">
        <v>37</v>
      </c>
      <c r="G133" s="130">
        <v>372</v>
      </c>
      <c r="H133" s="130">
        <v>12</v>
      </c>
      <c r="I133" s="131">
        <v>0</v>
      </c>
      <c r="J133" s="15"/>
      <c r="K133" s="14"/>
      <c r="L133" s="54"/>
    </row>
    <row r="134" spans="1:12" ht="12.75">
      <c r="A134" s="90">
        <v>2109</v>
      </c>
      <c r="B134" s="129">
        <v>8</v>
      </c>
      <c r="C134" s="130">
        <v>31</v>
      </c>
      <c r="D134" s="130">
        <v>29</v>
      </c>
      <c r="E134" s="130">
        <v>597</v>
      </c>
      <c r="F134" s="130">
        <v>33</v>
      </c>
      <c r="G134" s="130">
        <v>566</v>
      </c>
      <c r="H134" s="130">
        <v>11</v>
      </c>
      <c r="I134" s="131">
        <v>1</v>
      </c>
      <c r="J134" s="15"/>
      <c r="K134" s="14"/>
      <c r="L134" s="54"/>
    </row>
    <row r="135" spans="1:12" ht="12.75">
      <c r="A135" s="90">
        <v>2110</v>
      </c>
      <c r="B135" s="129">
        <v>3</v>
      </c>
      <c r="C135" s="130">
        <v>13</v>
      </c>
      <c r="D135" s="130">
        <v>7</v>
      </c>
      <c r="E135" s="130">
        <v>429</v>
      </c>
      <c r="F135" s="130">
        <v>7</v>
      </c>
      <c r="G135" s="130">
        <v>213</v>
      </c>
      <c r="H135" s="130">
        <v>8</v>
      </c>
      <c r="I135" s="131">
        <v>0</v>
      </c>
      <c r="J135" s="15"/>
      <c r="K135" s="14"/>
      <c r="L135" s="54"/>
    </row>
    <row r="136" spans="1:12" ht="12.75">
      <c r="A136" s="90">
        <v>2111</v>
      </c>
      <c r="B136" s="129">
        <v>2</v>
      </c>
      <c r="C136" s="130">
        <v>45</v>
      </c>
      <c r="D136" s="130">
        <v>38</v>
      </c>
      <c r="E136" s="130">
        <v>888</v>
      </c>
      <c r="F136" s="130">
        <v>28</v>
      </c>
      <c r="G136" s="130">
        <v>517</v>
      </c>
      <c r="H136" s="130">
        <v>8</v>
      </c>
      <c r="I136" s="131">
        <v>1</v>
      </c>
      <c r="J136" s="15"/>
      <c r="K136" s="14"/>
      <c r="L136" s="54"/>
    </row>
    <row r="137" spans="1:12" ht="12.75">
      <c r="A137" s="90">
        <v>2112</v>
      </c>
      <c r="B137" s="129">
        <v>10</v>
      </c>
      <c r="C137" s="130">
        <v>27</v>
      </c>
      <c r="D137" s="130">
        <v>35</v>
      </c>
      <c r="E137" s="130">
        <v>953</v>
      </c>
      <c r="F137" s="130">
        <v>38</v>
      </c>
      <c r="G137" s="130">
        <v>761</v>
      </c>
      <c r="H137" s="130">
        <v>21</v>
      </c>
      <c r="I137" s="131">
        <v>1</v>
      </c>
      <c r="J137" s="15"/>
      <c r="K137" s="14"/>
      <c r="L137" s="54"/>
    </row>
    <row r="138" spans="1:12" ht="12.75">
      <c r="A138" s="90">
        <v>2113</v>
      </c>
      <c r="B138" s="129">
        <v>3</v>
      </c>
      <c r="C138" s="130">
        <v>11</v>
      </c>
      <c r="D138" s="130">
        <v>34</v>
      </c>
      <c r="E138" s="130">
        <v>651</v>
      </c>
      <c r="F138" s="130">
        <v>29</v>
      </c>
      <c r="G138" s="130">
        <v>390</v>
      </c>
      <c r="H138" s="130">
        <v>7</v>
      </c>
      <c r="I138" s="131">
        <v>1</v>
      </c>
      <c r="J138" s="15"/>
      <c r="K138" s="14"/>
      <c r="L138" s="54"/>
    </row>
    <row r="139" spans="1:12" ht="12.75">
      <c r="A139" s="90">
        <v>2114</v>
      </c>
      <c r="B139" s="129">
        <v>8</v>
      </c>
      <c r="C139" s="130">
        <v>23</v>
      </c>
      <c r="D139" s="130">
        <v>16</v>
      </c>
      <c r="E139" s="130">
        <v>735</v>
      </c>
      <c r="F139" s="130">
        <v>37</v>
      </c>
      <c r="G139" s="130">
        <v>553</v>
      </c>
      <c r="H139" s="130">
        <v>7</v>
      </c>
      <c r="I139" s="131">
        <v>0</v>
      </c>
      <c r="J139" s="15"/>
      <c r="K139" s="14"/>
      <c r="L139" s="54"/>
    </row>
    <row r="140" spans="1:12" ht="12.75">
      <c r="A140" s="90">
        <v>2115</v>
      </c>
      <c r="B140" s="129">
        <v>8</v>
      </c>
      <c r="C140" s="130">
        <v>24</v>
      </c>
      <c r="D140" s="130">
        <v>31</v>
      </c>
      <c r="E140" s="130">
        <v>733</v>
      </c>
      <c r="F140" s="130">
        <v>39</v>
      </c>
      <c r="G140" s="130">
        <v>548</v>
      </c>
      <c r="H140" s="130">
        <v>23</v>
      </c>
      <c r="I140" s="131">
        <v>1</v>
      </c>
      <c r="J140" s="15"/>
      <c r="K140" s="14"/>
      <c r="L140" s="54"/>
    </row>
    <row r="141" spans="1:12" ht="12.75">
      <c r="A141" s="90">
        <v>2116</v>
      </c>
      <c r="B141" s="129">
        <v>4</v>
      </c>
      <c r="C141" s="130">
        <v>12</v>
      </c>
      <c r="D141" s="130">
        <v>26</v>
      </c>
      <c r="E141" s="130">
        <v>494</v>
      </c>
      <c r="F141" s="130">
        <v>24</v>
      </c>
      <c r="G141" s="130">
        <v>429</v>
      </c>
      <c r="H141" s="130">
        <v>11</v>
      </c>
      <c r="I141" s="131">
        <v>0</v>
      </c>
      <c r="J141" s="15"/>
      <c r="K141" s="14"/>
      <c r="L141" s="54"/>
    </row>
    <row r="142" spans="1:12" ht="12.75">
      <c r="A142" s="90">
        <v>2117</v>
      </c>
      <c r="B142" s="129">
        <v>1</v>
      </c>
      <c r="C142" s="130">
        <v>16</v>
      </c>
      <c r="D142" s="130">
        <v>23</v>
      </c>
      <c r="E142" s="130">
        <v>611</v>
      </c>
      <c r="F142" s="130">
        <v>20</v>
      </c>
      <c r="G142" s="130">
        <v>361</v>
      </c>
      <c r="H142" s="130">
        <v>6</v>
      </c>
      <c r="I142" s="131">
        <v>0</v>
      </c>
      <c r="J142" s="15"/>
      <c r="K142" s="14"/>
      <c r="L142" s="54"/>
    </row>
    <row r="143" spans="1:12" ht="12.75">
      <c r="A143" s="90">
        <v>2201</v>
      </c>
      <c r="B143" s="129">
        <v>5</v>
      </c>
      <c r="C143" s="130">
        <v>13</v>
      </c>
      <c r="D143" s="130">
        <v>37</v>
      </c>
      <c r="E143" s="130">
        <v>762</v>
      </c>
      <c r="F143" s="130">
        <v>30</v>
      </c>
      <c r="G143" s="130">
        <v>434</v>
      </c>
      <c r="H143" s="130">
        <v>7</v>
      </c>
      <c r="I143" s="131">
        <v>0</v>
      </c>
      <c r="J143" s="15"/>
      <c r="K143" s="14"/>
      <c r="L143" s="54"/>
    </row>
    <row r="144" spans="1:12" ht="12.75">
      <c r="A144" s="90">
        <v>2202</v>
      </c>
      <c r="B144" s="129">
        <v>2</v>
      </c>
      <c r="C144" s="130">
        <v>31</v>
      </c>
      <c r="D144" s="130">
        <v>40</v>
      </c>
      <c r="E144" s="130">
        <v>674</v>
      </c>
      <c r="F144" s="130">
        <v>20</v>
      </c>
      <c r="G144" s="130">
        <v>337</v>
      </c>
      <c r="H144" s="130">
        <v>8</v>
      </c>
      <c r="I144" s="131">
        <v>0</v>
      </c>
      <c r="J144" s="15"/>
      <c r="K144" s="14"/>
      <c r="L144" s="54"/>
    </row>
    <row r="145" spans="1:12" ht="12.75">
      <c r="A145" s="90">
        <v>2203</v>
      </c>
      <c r="B145" s="129">
        <v>5</v>
      </c>
      <c r="C145" s="130">
        <v>20</v>
      </c>
      <c r="D145" s="130">
        <v>40</v>
      </c>
      <c r="E145" s="130">
        <v>639</v>
      </c>
      <c r="F145" s="130">
        <v>28</v>
      </c>
      <c r="G145" s="130">
        <v>422</v>
      </c>
      <c r="H145" s="130">
        <v>16</v>
      </c>
      <c r="I145" s="131">
        <v>0</v>
      </c>
      <c r="J145" s="15"/>
      <c r="K145" s="14"/>
      <c r="L145" s="54"/>
    </row>
    <row r="146" spans="1:12" ht="12.75">
      <c r="A146" s="90">
        <v>2204</v>
      </c>
      <c r="B146" s="129">
        <v>3</v>
      </c>
      <c r="C146" s="130">
        <v>30</v>
      </c>
      <c r="D146" s="130">
        <v>22</v>
      </c>
      <c r="E146" s="130">
        <v>669</v>
      </c>
      <c r="F146" s="130">
        <v>17</v>
      </c>
      <c r="G146" s="130">
        <v>406</v>
      </c>
      <c r="H146" s="130">
        <v>20</v>
      </c>
      <c r="I146" s="131">
        <v>1</v>
      </c>
      <c r="J146" s="15"/>
      <c r="K146" s="14"/>
      <c r="L146" s="54"/>
    </row>
    <row r="147" spans="1:12" ht="12.75">
      <c r="A147" s="90">
        <v>2205</v>
      </c>
      <c r="B147" s="129">
        <v>1</v>
      </c>
      <c r="C147" s="130">
        <v>6</v>
      </c>
      <c r="D147" s="130">
        <v>14</v>
      </c>
      <c r="E147" s="130">
        <v>637</v>
      </c>
      <c r="F147" s="130">
        <v>20</v>
      </c>
      <c r="G147" s="130">
        <v>214</v>
      </c>
      <c r="H147" s="130">
        <v>7</v>
      </c>
      <c r="I147" s="131">
        <v>0</v>
      </c>
      <c r="J147" s="15"/>
      <c r="K147" s="14"/>
      <c r="L147" s="54"/>
    </row>
    <row r="148" spans="1:12" ht="12.75">
      <c r="A148" s="90">
        <v>2206</v>
      </c>
      <c r="B148" s="129">
        <v>2</v>
      </c>
      <c r="C148" s="130">
        <v>19</v>
      </c>
      <c r="D148" s="130">
        <v>35</v>
      </c>
      <c r="E148" s="130">
        <v>988</v>
      </c>
      <c r="F148" s="130">
        <v>31</v>
      </c>
      <c r="G148" s="130">
        <v>452</v>
      </c>
      <c r="H148" s="130">
        <v>26</v>
      </c>
      <c r="I148" s="131">
        <v>0</v>
      </c>
      <c r="J148" s="15"/>
      <c r="K148" s="14"/>
      <c r="L148" s="54"/>
    </row>
    <row r="149" spans="1:12" ht="12.75">
      <c r="A149" s="90">
        <v>2207</v>
      </c>
      <c r="B149" s="126">
        <v>1</v>
      </c>
      <c r="C149" s="127">
        <v>22</v>
      </c>
      <c r="D149" s="127">
        <v>20</v>
      </c>
      <c r="E149" s="127">
        <v>1197</v>
      </c>
      <c r="F149" s="127">
        <v>28</v>
      </c>
      <c r="G149" s="127">
        <v>321</v>
      </c>
      <c r="H149" s="127">
        <v>23</v>
      </c>
      <c r="I149" s="128">
        <v>1</v>
      </c>
      <c r="J149" s="15"/>
      <c r="K149" s="14"/>
      <c r="L149" s="81"/>
    </row>
    <row r="150" spans="1:12" ht="12.75">
      <c r="A150" s="90">
        <v>2208</v>
      </c>
      <c r="B150" s="126">
        <v>5</v>
      </c>
      <c r="C150" s="127">
        <v>43</v>
      </c>
      <c r="D150" s="127">
        <v>45</v>
      </c>
      <c r="E150" s="127">
        <v>1023</v>
      </c>
      <c r="F150" s="127">
        <v>31</v>
      </c>
      <c r="G150" s="127">
        <v>417</v>
      </c>
      <c r="H150" s="127">
        <v>11</v>
      </c>
      <c r="I150" s="128">
        <v>1</v>
      </c>
      <c r="J150" s="15"/>
      <c r="K150" s="14"/>
      <c r="L150" s="54"/>
    </row>
    <row r="151" spans="1:12" ht="12.75">
      <c r="A151" s="90">
        <v>2209</v>
      </c>
      <c r="B151" s="126">
        <v>1</v>
      </c>
      <c r="C151" s="127">
        <v>8</v>
      </c>
      <c r="D151" s="127">
        <v>37</v>
      </c>
      <c r="E151" s="127">
        <v>521</v>
      </c>
      <c r="F151" s="127">
        <v>14</v>
      </c>
      <c r="G151" s="127">
        <v>257</v>
      </c>
      <c r="H151" s="127">
        <v>7</v>
      </c>
      <c r="I151" s="128">
        <v>1</v>
      </c>
      <c r="J151" s="15"/>
      <c r="K151" s="14"/>
      <c r="L151" s="54"/>
    </row>
    <row r="152" spans="1:12" ht="12.75">
      <c r="A152" s="93">
        <v>2210</v>
      </c>
      <c r="B152" s="126">
        <v>3</v>
      </c>
      <c r="C152" s="127">
        <v>12</v>
      </c>
      <c r="D152" s="127">
        <v>19</v>
      </c>
      <c r="E152" s="127">
        <v>733</v>
      </c>
      <c r="F152" s="127">
        <v>36</v>
      </c>
      <c r="G152" s="127">
        <v>362</v>
      </c>
      <c r="H152" s="127">
        <v>11</v>
      </c>
      <c r="I152" s="128">
        <v>0</v>
      </c>
      <c r="J152" s="15"/>
      <c r="K152" s="14"/>
      <c r="L152" s="54"/>
    </row>
    <row r="153" spans="1:12" ht="12.75">
      <c r="A153" s="90">
        <v>2211</v>
      </c>
      <c r="B153" s="126">
        <v>5</v>
      </c>
      <c r="C153" s="127">
        <v>33</v>
      </c>
      <c r="D153" s="127">
        <v>29</v>
      </c>
      <c r="E153" s="127">
        <v>835</v>
      </c>
      <c r="F153" s="127">
        <v>32</v>
      </c>
      <c r="G153" s="127">
        <v>279</v>
      </c>
      <c r="H153" s="127">
        <v>6</v>
      </c>
      <c r="I153" s="128">
        <v>0</v>
      </c>
      <c r="J153" s="15"/>
      <c r="K153" s="14"/>
      <c r="L153" s="54"/>
    </row>
    <row r="154" spans="1:12" ht="12.75">
      <c r="A154" s="90">
        <v>2212</v>
      </c>
      <c r="B154" s="126">
        <v>1</v>
      </c>
      <c r="C154" s="127">
        <v>21</v>
      </c>
      <c r="D154" s="127">
        <v>20</v>
      </c>
      <c r="E154" s="127">
        <v>778</v>
      </c>
      <c r="F154" s="127">
        <v>18</v>
      </c>
      <c r="G154" s="127">
        <v>247</v>
      </c>
      <c r="H154" s="127">
        <v>17</v>
      </c>
      <c r="I154" s="128">
        <v>1</v>
      </c>
      <c r="J154" s="15"/>
      <c r="K154" s="14"/>
      <c r="L154" s="54"/>
    </row>
    <row r="155" spans="1:12" ht="12.75">
      <c r="A155" s="90">
        <v>2213</v>
      </c>
      <c r="B155" s="126">
        <v>0</v>
      </c>
      <c r="C155" s="127">
        <v>1</v>
      </c>
      <c r="D155" s="127">
        <v>0</v>
      </c>
      <c r="E155" s="127">
        <v>79</v>
      </c>
      <c r="F155" s="127">
        <v>1</v>
      </c>
      <c r="G155" s="127">
        <v>7</v>
      </c>
      <c r="H155" s="127">
        <v>5</v>
      </c>
      <c r="I155" s="128">
        <v>0</v>
      </c>
      <c r="J155" s="15"/>
      <c r="K155" s="14"/>
      <c r="L155" s="54"/>
    </row>
    <row r="156" spans="1:12" ht="12.75">
      <c r="A156" s="94">
        <v>2214</v>
      </c>
      <c r="B156" s="133">
        <v>1</v>
      </c>
      <c r="C156" s="134">
        <v>11</v>
      </c>
      <c r="D156" s="134">
        <v>34</v>
      </c>
      <c r="E156" s="134">
        <v>583</v>
      </c>
      <c r="F156" s="134">
        <v>16</v>
      </c>
      <c r="G156" s="134">
        <v>213</v>
      </c>
      <c r="H156" s="134">
        <v>16</v>
      </c>
      <c r="I156" s="135">
        <v>0</v>
      </c>
      <c r="J156" s="72"/>
      <c r="K156" s="73"/>
      <c r="L156" s="54"/>
    </row>
    <row r="157" spans="1:12" ht="12.75">
      <c r="A157" s="32" t="s">
        <v>2</v>
      </c>
      <c r="B157" s="16">
        <f aca="true" t="shared" si="0" ref="B157:K157">SUM(B7:B156)</f>
        <v>286</v>
      </c>
      <c r="C157" s="16">
        <f t="shared" si="0"/>
        <v>1210</v>
      </c>
      <c r="D157" s="16">
        <f t="shared" si="0"/>
        <v>1882</v>
      </c>
      <c r="E157" s="16">
        <f t="shared" si="0"/>
        <v>56449</v>
      </c>
      <c r="F157" s="16">
        <f t="shared" si="0"/>
        <v>1831</v>
      </c>
      <c r="G157" s="16">
        <f t="shared" si="0"/>
        <v>30372</v>
      </c>
      <c r="H157" s="16">
        <f t="shared" si="0"/>
        <v>854</v>
      </c>
      <c r="I157" s="16">
        <f t="shared" si="0"/>
        <v>38</v>
      </c>
      <c r="J157" s="16">
        <f t="shared" si="0"/>
        <v>38619</v>
      </c>
      <c r="K157" s="16">
        <f t="shared" si="0"/>
        <v>55821</v>
      </c>
      <c r="L157" s="54"/>
    </row>
    <row r="158" spans="1:12" ht="13.5" thickBot="1">
      <c r="A158" s="79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54"/>
    </row>
    <row r="159" spans="1:12" ht="13.5" thickBot="1">
      <c r="A159" s="18" t="s">
        <v>3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4"/>
    </row>
    <row r="160" spans="1:12" ht="12.75">
      <c r="A160" s="19" t="s">
        <v>345</v>
      </c>
      <c r="B160" s="167">
        <v>2</v>
      </c>
      <c r="C160" s="168">
        <v>2</v>
      </c>
      <c r="D160" s="168">
        <v>3</v>
      </c>
      <c r="E160" s="168">
        <v>108</v>
      </c>
      <c r="F160" s="168">
        <v>4</v>
      </c>
      <c r="G160" s="168">
        <v>23</v>
      </c>
      <c r="H160" s="168">
        <v>1</v>
      </c>
      <c r="I160" s="169">
        <v>0</v>
      </c>
      <c r="J160" s="66"/>
      <c r="K160" s="67"/>
      <c r="L160" s="54"/>
    </row>
    <row r="161" spans="1:12" ht="12.75">
      <c r="A161" s="19" t="s">
        <v>346</v>
      </c>
      <c r="B161" s="170">
        <v>0</v>
      </c>
      <c r="C161" s="171">
        <v>8</v>
      </c>
      <c r="D161" s="171">
        <v>5</v>
      </c>
      <c r="E161" s="171">
        <v>245</v>
      </c>
      <c r="F161" s="171">
        <v>8</v>
      </c>
      <c r="G161" s="171">
        <v>56</v>
      </c>
      <c r="H161" s="171">
        <v>3</v>
      </c>
      <c r="I161" s="172">
        <v>0</v>
      </c>
      <c r="J161" s="10"/>
      <c r="K161" s="12"/>
      <c r="L161" s="54"/>
    </row>
    <row r="162" spans="1:12" ht="12.75">
      <c r="A162" s="71" t="s">
        <v>566</v>
      </c>
      <c r="B162" s="170">
        <v>2</v>
      </c>
      <c r="C162" s="171">
        <v>15</v>
      </c>
      <c r="D162" s="171">
        <v>7</v>
      </c>
      <c r="E162" s="171">
        <v>286</v>
      </c>
      <c r="F162" s="171">
        <v>3</v>
      </c>
      <c r="G162" s="171">
        <v>69</v>
      </c>
      <c r="H162" s="171">
        <v>4</v>
      </c>
      <c r="I162" s="172">
        <v>0</v>
      </c>
      <c r="J162" s="10"/>
      <c r="K162" s="12"/>
      <c r="L162" s="54"/>
    </row>
    <row r="163" spans="1:12" ht="12.75">
      <c r="A163" s="19" t="s">
        <v>347</v>
      </c>
      <c r="B163" s="170">
        <v>0</v>
      </c>
      <c r="C163" s="171">
        <v>1</v>
      </c>
      <c r="D163" s="171">
        <v>0</v>
      </c>
      <c r="E163" s="171">
        <v>31</v>
      </c>
      <c r="F163" s="171">
        <v>0</v>
      </c>
      <c r="G163" s="171">
        <v>3</v>
      </c>
      <c r="H163" s="171">
        <v>0</v>
      </c>
      <c r="I163" s="172">
        <v>0</v>
      </c>
      <c r="J163" s="10"/>
      <c r="K163" s="12"/>
      <c r="L163" s="54"/>
    </row>
    <row r="164" spans="1:12" ht="12.75">
      <c r="A164" s="19" t="s">
        <v>348</v>
      </c>
      <c r="B164" s="173">
        <v>2</v>
      </c>
      <c r="C164" s="174">
        <v>12</v>
      </c>
      <c r="D164" s="174">
        <v>15</v>
      </c>
      <c r="E164" s="171">
        <v>328</v>
      </c>
      <c r="F164" s="171">
        <v>15</v>
      </c>
      <c r="G164" s="171">
        <v>145</v>
      </c>
      <c r="H164" s="171">
        <v>3</v>
      </c>
      <c r="I164" s="172">
        <v>0</v>
      </c>
      <c r="J164" s="10"/>
      <c r="K164" s="12"/>
      <c r="L164" s="54"/>
    </row>
    <row r="165" spans="1:12" ht="12.75">
      <c r="A165" s="19" t="s">
        <v>349</v>
      </c>
      <c r="B165" s="173">
        <v>0</v>
      </c>
      <c r="C165" s="174">
        <v>1</v>
      </c>
      <c r="D165" s="174">
        <v>2</v>
      </c>
      <c r="E165" s="171">
        <v>27</v>
      </c>
      <c r="F165" s="171">
        <v>0</v>
      </c>
      <c r="G165" s="171">
        <v>6</v>
      </c>
      <c r="H165" s="171">
        <v>0</v>
      </c>
      <c r="I165" s="172">
        <v>0</v>
      </c>
      <c r="J165" s="20"/>
      <c r="K165" s="22"/>
      <c r="L165" s="54"/>
    </row>
    <row r="166" spans="1:12" ht="12.75">
      <c r="A166" s="19" t="s">
        <v>371</v>
      </c>
      <c r="B166" s="186">
        <v>1</v>
      </c>
      <c r="C166" s="176">
        <v>7</v>
      </c>
      <c r="D166" s="176">
        <v>8</v>
      </c>
      <c r="E166" s="179">
        <v>266</v>
      </c>
      <c r="F166" s="179">
        <v>3</v>
      </c>
      <c r="G166" s="179">
        <v>125</v>
      </c>
      <c r="H166" s="179">
        <v>1</v>
      </c>
      <c r="I166" s="180">
        <v>0</v>
      </c>
      <c r="J166" s="68"/>
      <c r="K166" s="69"/>
      <c r="L166" s="54"/>
    </row>
    <row r="167" spans="1:12" ht="12.75">
      <c r="A167" s="32" t="s">
        <v>2</v>
      </c>
      <c r="B167" s="16">
        <f aca="true" t="shared" si="1" ref="B167:I167">SUM(B160:B166)</f>
        <v>7</v>
      </c>
      <c r="C167" s="16">
        <f>SUM(C160:C166)</f>
        <v>46</v>
      </c>
      <c r="D167" s="16">
        <f t="shared" si="1"/>
        <v>40</v>
      </c>
      <c r="E167" s="16">
        <f t="shared" si="1"/>
        <v>1291</v>
      </c>
      <c r="F167" s="16">
        <f t="shared" si="1"/>
        <v>33</v>
      </c>
      <c r="G167" s="16">
        <f t="shared" si="1"/>
        <v>427</v>
      </c>
      <c r="H167" s="16">
        <f t="shared" si="1"/>
        <v>12</v>
      </c>
      <c r="I167" s="16">
        <f t="shared" si="1"/>
        <v>0</v>
      </c>
      <c r="J167" s="16"/>
      <c r="K167" s="16"/>
      <c r="L167" s="54"/>
    </row>
    <row r="168" spans="1:12" ht="13.5" thickBot="1">
      <c r="A168" s="49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54"/>
    </row>
    <row r="169" spans="1:12" ht="13.5" thickBot="1">
      <c r="A169" s="18" t="s">
        <v>4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54"/>
    </row>
    <row r="170" spans="1:12" ht="12.75">
      <c r="A170" s="86" t="s">
        <v>5</v>
      </c>
      <c r="B170" s="25"/>
      <c r="C170" s="24"/>
      <c r="D170" s="25"/>
      <c r="E170" s="112"/>
      <c r="F170" s="112"/>
      <c r="G170" s="112"/>
      <c r="H170" s="23"/>
      <c r="I170" s="23"/>
      <c r="J170" s="181">
        <v>196</v>
      </c>
      <c r="K170" s="188">
        <v>128</v>
      </c>
      <c r="L170" s="54"/>
    </row>
    <row r="171" spans="1:12" ht="12.75">
      <c r="A171" s="86" t="s">
        <v>6</v>
      </c>
      <c r="B171" s="28"/>
      <c r="C171" s="27"/>
      <c r="D171" s="28"/>
      <c r="E171" s="113"/>
      <c r="F171" s="113"/>
      <c r="G171" s="113"/>
      <c r="H171" s="26"/>
      <c r="I171" s="26"/>
      <c r="J171" s="183">
        <v>274</v>
      </c>
      <c r="K171" s="190">
        <v>141</v>
      </c>
      <c r="L171" s="54"/>
    </row>
    <row r="172" spans="1:12" ht="12.75">
      <c r="A172" s="86" t="s">
        <v>7</v>
      </c>
      <c r="B172" s="28"/>
      <c r="C172" s="27"/>
      <c r="D172" s="28"/>
      <c r="E172" s="113"/>
      <c r="F172" s="113"/>
      <c r="G172" s="113"/>
      <c r="H172" s="26"/>
      <c r="I172" s="26"/>
      <c r="J172" s="183">
        <v>231</v>
      </c>
      <c r="K172" s="190">
        <v>151</v>
      </c>
      <c r="L172" s="54"/>
    </row>
    <row r="173" spans="1:12" ht="12.75">
      <c r="A173" s="86" t="s">
        <v>8</v>
      </c>
      <c r="B173" s="28"/>
      <c r="C173" s="27"/>
      <c r="D173" s="28"/>
      <c r="E173" s="113"/>
      <c r="F173" s="113"/>
      <c r="G173" s="113"/>
      <c r="H173" s="26"/>
      <c r="I173" s="26"/>
      <c r="J173" s="183">
        <v>224</v>
      </c>
      <c r="K173" s="190">
        <v>303</v>
      </c>
      <c r="L173" s="54"/>
    </row>
    <row r="174" spans="1:12" ht="12.75">
      <c r="A174" s="86" t="s">
        <v>9</v>
      </c>
      <c r="B174" s="28"/>
      <c r="C174" s="27"/>
      <c r="D174" s="28"/>
      <c r="E174" s="113"/>
      <c r="F174" s="113"/>
      <c r="G174" s="113"/>
      <c r="H174" s="26"/>
      <c r="I174" s="26"/>
      <c r="J174" s="183">
        <v>322</v>
      </c>
      <c r="K174" s="190">
        <v>292</v>
      </c>
      <c r="L174" s="54"/>
    </row>
    <row r="175" spans="1:12" ht="12.75">
      <c r="A175" s="86" t="s">
        <v>10</v>
      </c>
      <c r="B175" s="28"/>
      <c r="C175" s="27"/>
      <c r="D175" s="28"/>
      <c r="E175" s="113"/>
      <c r="F175" s="113"/>
      <c r="G175" s="113"/>
      <c r="H175" s="26"/>
      <c r="I175" s="26"/>
      <c r="J175" s="183">
        <v>195</v>
      </c>
      <c r="K175" s="190">
        <v>263</v>
      </c>
      <c r="L175" s="54"/>
    </row>
    <row r="176" spans="1:12" ht="12.75">
      <c r="A176" s="86" t="s">
        <v>11</v>
      </c>
      <c r="B176" s="28"/>
      <c r="C176" s="27"/>
      <c r="D176" s="28"/>
      <c r="E176" s="113"/>
      <c r="F176" s="113"/>
      <c r="G176" s="113"/>
      <c r="H176" s="26"/>
      <c r="I176" s="26"/>
      <c r="J176" s="183">
        <v>203</v>
      </c>
      <c r="K176" s="190">
        <v>212</v>
      </c>
      <c r="L176" s="54"/>
    </row>
    <row r="177" spans="1:12" ht="12.75">
      <c r="A177" s="86" t="s">
        <v>12</v>
      </c>
      <c r="B177" s="28"/>
      <c r="C177" s="27"/>
      <c r="D177" s="28"/>
      <c r="E177" s="113"/>
      <c r="F177" s="113"/>
      <c r="G177" s="113"/>
      <c r="H177" s="26"/>
      <c r="I177" s="26"/>
      <c r="J177" s="183">
        <v>244</v>
      </c>
      <c r="K177" s="190">
        <v>176</v>
      </c>
      <c r="L177" s="54"/>
    </row>
    <row r="178" spans="1:12" ht="12.75">
      <c r="A178" s="86" t="s">
        <v>13</v>
      </c>
      <c r="B178" s="28"/>
      <c r="C178" s="27"/>
      <c r="D178" s="28"/>
      <c r="E178" s="113"/>
      <c r="F178" s="113"/>
      <c r="G178" s="113"/>
      <c r="H178" s="26"/>
      <c r="I178" s="26"/>
      <c r="J178" s="183">
        <v>253</v>
      </c>
      <c r="K178" s="190">
        <v>174</v>
      </c>
      <c r="L178" s="54"/>
    </row>
    <row r="179" spans="1:12" ht="12.75">
      <c r="A179" s="86" t="s">
        <v>14</v>
      </c>
      <c r="B179" s="28"/>
      <c r="C179" s="27"/>
      <c r="D179" s="28"/>
      <c r="E179" s="113"/>
      <c r="F179" s="113"/>
      <c r="G179" s="113"/>
      <c r="H179" s="26"/>
      <c r="I179" s="26"/>
      <c r="J179" s="183">
        <v>247</v>
      </c>
      <c r="K179" s="190">
        <v>155</v>
      </c>
      <c r="L179" s="54"/>
    </row>
    <row r="180" spans="1:12" ht="12.75">
      <c r="A180" s="86" t="s">
        <v>15</v>
      </c>
      <c r="B180" s="28"/>
      <c r="C180" s="27"/>
      <c r="D180" s="28"/>
      <c r="E180" s="113"/>
      <c r="F180" s="113"/>
      <c r="G180" s="113"/>
      <c r="H180" s="26"/>
      <c r="I180" s="26"/>
      <c r="J180" s="183">
        <v>169</v>
      </c>
      <c r="K180" s="190">
        <v>124</v>
      </c>
      <c r="L180" s="54"/>
    </row>
    <row r="181" spans="1:12" ht="12.75">
      <c r="A181" s="86" t="s">
        <v>16</v>
      </c>
      <c r="B181" s="28"/>
      <c r="C181" s="27"/>
      <c r="D181" s="28"/>
      <c r="E181" s="113"/>
      <c r="F181" s="113"/>
      <c r="G181" s="113"/>
      <c r="H181" s="26"/>
      <c r="I181" s="26"/>
      <c r="J181" s="183">
        <v>187</v>
      </c>
      <c r="K181" s="190">
        <v>126</v>
      </c>
      <c r="L181" s="54"/>
    </row>
    <row r="182" spans="1:12" ht="12.75">
      <c r="A182" s="86" t="s">
        <v>17</v>
      </c>
      <c r="B182" s="28"/>
      <c r="C182" s="27"/>
      <c r="D182" s="28"/>
      <c r="E182" s="113"/>
      <c r="F182" s="113"/>
      <c r="G182" s="113"/>
      <c r="H182" s="26"/>
      <c r="I182" s="26"/>
      <c r="J182" s="183">
        <v>220</v>
      </c>
      <c r="K182" s="190">
        <v>153</v>
      </c>
      <c r="L182" s="54"/>
    </row>
    <row r="183" spans="1:12" ht="12.75">
      <c r="A183" s="86" t="s">
        <v>18</v>
      </c>
      <c r="B183" s="28"/>
      <c r="C183" s="27"/>
      <c r="D183" s="28"/>
      <c r="E183" s="113"/>
      <c r="F183" s="113"/>
      <c r="G183" s="113"/>
      <c r="H183" s="26"/>
      <c r="I183" s="26"/>
      <c r="J183" s="183">
        <v>178</v>
      </c>
      <c r="K183" s="190">
        <v>157</v>
      </c>
      <c r="L183" s="54"/>
    </row>
    <row r="184" spans="1:12" ht="12.75">
      <c r="A184" s="86" t="s">
        <v>19</v>
      </c>
      <c r="B184" s="28"/>
      <c r="C184" s="27"/>
      <c r="D184" s="28"/>
      <c r="E184" s="113"/>
      <c r="F184" s="113"/>
      <c r="G184" s="113"/>
      <c r="H184" s="26"/>
      <c r="I184" s="26"/>
      <c r="J184" s="183">
        <v>289</v>
      </c>
      <c r="K184" s="190">
        <v>177</v>
      </c>
      <c r="L184" s="54"/>
    </row>
    <row r="185" spans="1:12" ht="12.75">
      <c r="A185" s="86" t="s">
        <v>20</v>
      </c>
      <c r="B185" s="28"/>
      <c r="C185" s="27"/>
      <c r="D185" s="28"/>
      <c r="E185" s="113"/>
      <c r="F185" s="113"/>
      <c r="G185" s="113"/>
      <c r="H185" s="26"/>
      <c r="I185" s="26"/>
      <c r="J185" s="183">
        <v>182</v>
      </c>
      <c r="K185" s="190">
        <v>135</v>
      </c>
      <c r="L185" s="54"/>
    </row>
    <row r="186" spans="1:12" ht="12.75">
      <c r="A186" s="86" t="s">
        <v>21</v>
      </c>
      <c r="B186" s="28"/>
      <c r="C186" s="27"/>
      <c r="D186" s="28"/>
      <c r="E186" s="113"/>
      <c r="F186" s="113"/>
      <c r="G186" s="113"/>
      <c r="H186" s="26"/>
      <c r="I186" s="26"/>
      <c r="J186" s="183">
        <v>211</v>
      </c>
      <c r="K186" s="190">
        <v>164</v>
      </c>
      <c r="L186" s="54"/>
    </row>
    <row r="187" spans="1:12" ht="12.75">
      <c r="A187" s="86" t="s">
        <v>22</v>
      </c>
      <c r="B187" s="28"/>
      <c r="C187" s="27"/>
      <c r="D187" s="28"/>
      <c r="E187" s="113"/>
      <c r="F187" s="113"/>
      <c r="G187" s="113"/>
      <c r="H187" s="26"/>
      <c r="I187" s="26"/>
      <c r="J187" s="183">
        <v>280</v>
      </c>
      <c r="K187" s="190">
        <v>249</v>
      </c>
      <c r="L187" s="54"/>
    </row>
    <row r="188" spans="1:12" ht="12.75">
      <c r="A188" s="86" t="s">
        <v>23</v>
      </c>
      <c r="B188" s="28"/>
      <c r="C188" s="27"/>
      <c r="D188" s="28"/>
      <c r="E188" s="113"/>
      <c r="F188" s="113"/>
      <c r="G188" s="113"/>
      <c r="H188" s="26"/>
      <c r="I188" s="26"/>
      <c r="J188" s="183">
        <v>156</v>
      </c>
      <c r="K188" s="190">
        <v>143</v>
      </c>
      <c r="L188" s="54"/>
    </row>
    <row r="189" spans="1:12" ht="12.75">
      <c r="A189" s="86" t="s">
        <v>24</v>
      </c>
      <c r="B189" s="28"/>
      <c r="C189" s="27"/>
      <c r="D189" s="28"/>
      <c r="E189" s="113"/>
      <c r="F189" s="113"/>
      <c r="G189" s="113"/>
      <c r="H189" s="26"/>
      <c r="I189" s="26"/>
      <c r="J189" s="183">
        <v>226</v>
      </c>
      <c r="K189" s="190">
        <v>293</v>
      </c>
      <c r="L189" s="54"/>
    </row>
    <row r="190" spans="1:12" ht="12.75">
      <c r="A190" s="86" t="s">
        <v>25</v>
      </c>
      <c r="B190" s="28"/>
      <c r="C190" s="27"/>
      <c r="D190" s="28"/>
      <c r="E190" s="113"/>
      <c r="F190" s="113"/>
      <c r="G190" s="113"/>
      <c r="H190" s="26"/>
      <c r="I190" s="26"/>
      <c r="J190" s="183">
        <v>137</v>
      </c>
      <c r="K190" s="190">
        <v>270</v>
      </c>
      <c r="L190" s="54"/>
    </row>
    <row r="191" spans="1:12" ht="12.75">
      <c r="A191" s="86" t="s">
        <v>26</v>
      </c>
      <c r="B191" s="28"/>
      <c r="C191" s="27"/>
      <c r="D191" s="28"/>
      <c r="E191" s="113"/>
      <c r="F191" s="113"/>
      <c r="G191" s="113"/>
      <c r="H191" s="26"/>
      <c r="I191" s="26"/>
      <c r="J191" s="183">
        <v>124</v>
      </c>
      <c r="K191" s="190">
        <v>170</v>
      </c>
      <c r="L191" s="54"/>
    </row>
    <row r="192" spans="1:12" ht="12.75">
      <c r="A192" s="86" t="s">
        <v>27</v>
      </c>
      <c r="B192" s="28"/>
      <c r="C192" s="27"/>
      <c r="D192" s="28"/>
      <c r="E192" s="113"/>
      <c r="F192" s="113"/>
      <c r="G192" s="113"/>
      <c r="H192" s="26"/>
      <c r="I192" s="26"/>
      <c r="J192" s="183">
        <v>227</v>
      </c>
      <c r="K192" s="190">
        <v>207</v>
      </c>
      <c r="L192" s="54"/>
    </row>
    <row r="193" spans="1:12" ht="12.75">
      <c r="A193" s="86" t="s">
        <v>108</v>
      </c>
      <c r="B193" s="28"/>
      <c r="C193" s="27"/>
      <c r="D193" s="28"/>
      <c r="E193" s="113"/>
      <c r="F193" s="113"/>
      <c r="G193" s="113"/>
      <c r="H193" s="26"/>
      <c r="I193" s="26"/>
      <c r="J193" s="183">
        <v>187</v>
      </c>
      <c r="K193" s="190">
        <v>239</v>
      </c>
      <c r="L193" s="54"/>
    </row>
    <row r="194" spans="1:12" ht="12.75">
      <c r="A194" s="86" t="s">
        <v>242</v>
      </c>
      <c r="B194" s="28"/>
      <c r="C194" s="27"/>
      <c r="D194" s="28"/>
      <c r="E194" s="113"/>
      <c r="F194" s="113"/>
      <c r="G194" s="113"/>
      <c r="H194" s="26"/>
      <c r="I194" s="26"/>
      <c r="J194" s="183">
        <v>212</v>
      </c>
      <c r="K194" s="190">
        <v>118</v>
      </c>
      <c r="L194" s="54"/>
    </row>
    <row r="195" spans="1:12" ht="12.75">
      <c r="A195" s="86" t="s">
        <v>243</v>
      </c>
      <c r="B195" s="28"/>
      <c r="C195" s="27"/>
      <c r="D195" s="28"/>
      <c r="E195" s="113"/>
      <c r="F195" s="113"/>
      <c r="G195" s="113"/>
      <c r="H195" s="26"/>
      <c r="I195" s="26"/>
      <c r="J195" s="183">
        <v>202</v>
      </c>
      <c r="K195" s="190">
        <v>126</v>
      </c>
      <c r="L195" s="54"/>
    </row>
    <row r="196" spans="1:12" ht="12.75">
      <c r="A196" s="86" t="s">
        <v>28</v>
      </c>
      <c r="B196" s="28"/>
      <c r="C196" s="27"/>
      <c r="D196" s="28"/>
      <c r="E196" s="113"/>
      <c r="F196" s="113"/>
      <c r="G196" s="113"/>
      <c r="H196" s="26"/>
      <c r="I196" s="26"/>
      <c r="J196" s="183">
        <v>284</v>
      </c>
      <c r="K196" s="190">
        <v>147</v>
      </c>
      <c r="L196" s="54"/>
    </row>
    <row r="197" spans="1:12" ht="12.75">
      <c r="A197" s="86" t="s">
        <v>29</v>
      </c>
      <c r="B197" s="28"/>
      <c r="C197" s="27"/>
      <c r="D197" s="28"/>
      <c r="E197" s="113"/>
      <c r="F197" s="113"/>
      <c r="G197" s="113"/>
      <c r="H197" s="26"/>
      <c r="I197" s="26"/>
      <c r="J197" s="183">
        <v>330</v>
      </c>
      <c r="K197" s="190">
        <v>114</v>
      </c>
      <c r="L197" s="54"/>
    </row>
    <row r="198" spans="1:12" ht="12.75">
      <c r="A198" s="86" t="s">
        <v>30</v>
      </c>
      <c r="B198" s="28"/>
      <c r="C198" s="27"/>
      <c r="D198" s="28"/>
      <c r="E198" s="113"/>
      <c r="F198" s="113"/>
      <c r="G198" s="113"/>
      <c r="H198" s="26"/>
      <c r="I198" s="26"/>
      <c r="J198" s="183">
        <v>345</v>
      </c>
      <c r="K198" s="190">
        <v>122</v>
      </c>
      <c r="L198" s="54"/>
    </row>
    <row r="199" spans="1:12" ht="12.75">
      <c r="A199" s="86" t="s">
        <v>31</v>
      </c>
      <c r="B199" s="28"/>
      <c r="C199" s="27"/>
      <c r="D199" s="28"/>
      <c r="E199" s="113"/>
      <c r="F199" s="113"/>
      <c r="G199" s="113"/>
      <c r="H199" s="26"/>
      <c r="I199" s="26"/>
      <c r="J199" s="183">
        <v>237</v>
      </c>
      <c r="K199" s="190">
        <v>94</v>
      </c>
      <c r="L199" s="54"/>
    </row>
    <row r="200" spans="1:12" ht="12.75">
      <c r="A200" s="86" t="s">
        <v>32</v>
      </c>
      <c r="B200" s="28"/>
      <c r="C200" s="27"/>
      <c r="D200" s="28"/>
      <c r="E200" s="113"/>
      <c r="F200" s="113"/>
      <c r="G200" s="113"/>
      <c r="H200" s="26"/>
      <c r="I200" s="26"/>
      <c r="J200" s="183">
        <v>310</v>
      </c>
      <c r="K200" s="190">
        <v>186</v>
      </c>
      <c r="L200" s="54"/>
    </row>
    <row r="201" spans="1:12" ht="12.75">
      <c r="A201" s="210" t="s">
        <v>244</v>
      </c>
      <c r="B201" s="28"/>
      <c r="C201" s="27"/>
      <c r="D201" s="28"/>
      <c r="E201" s="113"/>
      <c r="F201" s="113"/>
      <c r="G201" s="113"/>
      <c r="H201" s="26"/>
      <c r="I201" s="26"/>
      <c r="J201" s="201">
        <v>245</v>
      </c>
      <c r="K201" s="219">
        <v>192</v>
      </c>
      <c r="L201" s="54"/>
    </row>
    <row r="202" spans="1:12" ht="12.75">
      <c r="A202" s="211" t="s">
        <v>245</v>
      </c>
      <c r="B202" s="28"/>
      <c r="C202" s="27"/>
      <c r="D202" s="28"/>
      <c r="E202" s="113"/>
      <c r="F202" s="113"/>
      <c r="G202" s="113"/>
      <c r="H202" s="26"/>
      <c r="I202" s="26"/>
      <c r="J202" s="183">
        <v>201</v>
      </c>
      <c r="K202" s="190">
        <v>193</v>
      </c>
      <c r="L202" s="54"/>
    </row>
    <row r="203" spans="1:12" ht="12.75">
      <c r="A203" s="211" t="s">
        <v>33</v>
      </c>
      <c r="B203" s="28"/>
      <c r="C203" s="27"/>
      <c r="D203" s="28"/>
      <c r="E203" s="113"/>
      <c r="F203" s="113"/>
      <c r="G203" s="113"/>
      <c r="H203" s="26"/>
      <c r="I203" s="26"/>
      <c r="J203" s="183">
        <v>269</v>
      </c>
      <c r="K203" s="190">
        <v>101</v>
      </c>
      <c r="L203" s="54"/>
    </row>
    <row r="204" spans="1:12" ht="12.75">
      <c r="A204" s="211" t="s">
        <v>34</v>
      </c>
      <c r="B204" s="28"/>
      <c r="C204" s="27"/>
      <c r="D204" s="28"/>
      <c r="E204" s="113"/>
      <c r="F204" s="113"/>
      <c r="G204" s="113"/>
      <c r="H204" s="26"/>
      <c r="I204" s="26"/>
      <c r="J204" s="183">
        <v>356</v>
      </c>
      <c r="K204" s="190">
        <v>166</v>
      </c>
      <c r="L204" s="54"/>
    </row>
    <row r="205" spans="1:12" ht="12.75">
      <c r="A205" s="211" t="s">
        <v>35</v>
      </c>
      <c r="B205" s="28"/>
      <c r="C205" s="27"/>
      <c r="D205" s="28"/>
      <c r="E205" s="113"/>
      <c r="F205" s="113"/>
      <c r="G205" s="113"/>
      <c r="H205" s="26"/>
      <c r="I205" s="26"/>
      <c r="J205" s="183">
        <v>330</v>
      </c>
      <c r="K205" s="190">
        <v>134</v>
      </c>
      <c r="L205" s="54"/>
    </row>
    <row r="206" spans="1:12" ht="12.75">
      <c r="A206" s="211" t="s">
        <v>36</v>
      </c>
      <c r="B206" s="28"/>
      <c r="C206" s="27"/>
      <c r="D206" s="28"/>
      <c r="E206" s="113"/>
      <c r="F206" s="113"/>
      <c r="G206" s="113"/>
      <c r="H206" s="26"/>
      <c r="I206" s="26"/>
      <c r="J206" s="183">
        <v>323</v>
      </c>
      <c r="K206" s="190">
        <v>223</v>
      </c>
      <c r="L206" s="54"/>
    </row>
    <row r="207" spans="1:12" ht="12.75">
      <c r="A207" s="211" t="s">
        <v>37</v>
      </c>
      <c r="B207" s="28"/>
      <c r="C207" s="27"/>
      <c r="D207" s="28"/>
      <c r="E207" s="113"/>
      <c r="F207" s="113"/>
      <c r="G207" s="113"/>
      <c r="H207" s="26"/>
      <c r="I207" s="26"/>
      <c r="J207" s="183">
        <v>269</v>
      </c>
      <c r="K207" s="190">
        <v>74</v>
      </c>
      <c r="L207" s="54"/>
    </row>
    <row r="208" spans="1:12" ht="12.75">
      <c r="A208" s="212" t="s">
        <v>38</v>
      </c>
      <c r="B208" s="28"/>
      <c r="C208" s="27"/>
      <c r="D208" s="28"/>
      <c r="E208" s="113"/>
      <c r="F208" s="113"/>
      <c r="G208" s="113"/>
      <c r="H208" s="26"/>
      <c r="I208" s="26"/>
      <c r="J208" s="183">
        <v>351</v>
      </c>
      <c r="K208" s="190">
        <v>146</v>
      </c>
      <c r="L208" s="54"/>
    </row>
    <row r="209" spans="1:12" ht="12.75">
      <c r="A209" s="210" t="s">
        <v>39</v>
      </c>
      <c r="B209" s="28"/>
      <c r="C209" s="27"/>
      <c r="D209" s="28"/>
      <c r="E209" s="113"/>
      <c r="F209" s="113"/>
      <c r="G209" s="113"/>
      <c r="H209" s="26"/>
      <c r="I209" s="26"/>
      <c r="J209" s="183">
        <v>282</v>
      </c>
      <c r="K209" s="190">
        <v>140</v>
      </c>
      <c r="L209" s="54"/>
    </row>
    <row r="210" spans="1:12" ht="12.75">
      <c r="A210" s="212" t="s">
        <v>40</v>
      </c>
      <c r="B210" s="28"/>
      <c r="C210" s="27"/>
      <c r="D210" s="28"/>
      <c r="E210" s="113"/>
      <c r="F210" s="113"/>
      <c r="G210" s="113"/>
      <c r="H210" s="26"/>
      <c r="I210" s="26"/>
      <c r="J210" s="183">
        <v>348</v>
      </c>
      <c r="K210" s="190">
        <v>111</v>
      </c>
      <c r="L210" s="54"/>
    </row>
    <row r="211" spans="1:12" ht="12.75">
      <c r="A211" s="212" t="s">
        <v>246</v>
      </c>
      <c r="B211" s="28"/>
      <c r="C211" s="27"/>
      <c r="D211" s="28"/>
      <c r="E211" s="113"/>
      <c r="F211" s="113"/>
      <c r="G211" s="113"/>
      <c r="H211" s="26"/>
      <c r="I211" s="26"/>
      <c r="J211" s="183">
        <v>181</v>
      </c>
      <c r="K211" s="190">
        <v>83</v>
      </c>
      <c r="L211" s="54"/>
    </row>
    <row r="212" spans="1:12" ht="12.75">
      <c r="A212" s="212" t="s">
        <v>247</v>
      </c>
      <c r="B212" s="28"/>
      <c r="C212" s="27"/>
      <c r="D212" s="28"/>
      <c r="E212" s="113"/>
      <c r="F212" s="113"/>
      <c r="G212" s="113"/>
      <c r="H212" s="26"/>
      <c r="I212" s="26"/>
      <c r="J212" s="183">
        <v>267</v>
      </c>
      <c r="K212" s="190">
        <v>102</v>
      </c>
      <c r="L212" s="54"/>
    </row>
    <row r="213" spans="1:12" ht="12.75">
      <c r="A213" s="212" t="s">
        <v>350</v>
      </c>
      <c r="B213" s="28"/>
      <c r="C213" s="27"/>
      <c r="D213" s="28"/>
      <c r="E213" s="113"/>
      <c r="F213" s="113"/>
      <c r="G213" s="113"/>
      <c r="H213" s="26"/>
      <c r="I213" s="26"/>
      <c r="J213" s="183">
        <v>217</v>
      </c>
      <c r="K213" s="190">
        <v>262</v>
      </c>
      <c r="L213" s="54"/>
    </row>
    <row r="214" spans="1:12" ht="12.75">
      <c r="A214" s="212" t="s">
        <v>248</v>
      </c>
      <c r="B214" s="28"/>
      <c r="C214" s="27"/>
      <c r="D214" s="28"/>
      <c r="E214" s="113"/>
      <c r="F214" s="113"/>
      <c r="G214" s="113"/>
      <c r="H214" s="26"/>
      <c r="I214" s="26"/>
      <c r="J214" s="183">
        <v>258</v>
      </c>
      <c r="K214" s="190">
        <v>40</v>
      </c>
      <c r="L214" s="54"/>
    </row>
    <row r="215" spans="1:12" ht="12.75">
      <c r="A215" s="212" t="s">
        <v>249</v>
      </c>
      <c r="B215" s="28"/>
      <c r="C215" s="27"/>
      <c r="D215" s="28"/>
      <c r="E215" s="113"/>
      <c r="F215" s="113"/>
      <c r="G215" s="113"/>
      <c r="H215" s="26"/>
      <c r="I215" s="26"/>
      <c r="J215" s="183">
        <v>261</v>
      </c>
      <c r="K215" s="190">
        <v>55</v>
      </c>
      <c r="L215" s="54"/>
    </row>
    <row r="216" spans="1:12" ht="12.75">
      <c r="A216" s="212" t="s">
        <v>250</v>
      </c>
      <c r="B216" s="28"/>
      <c r="C216" s="27"/>
      <c r="D216" s="28"/>
      <c r="E216" s="113"/>
      <c r="F216" s="113"/>
      <c r="G216" s="113"/>
      <c r="H216" s="26"/>
      <c r="I216" s="26"/>
      <c r="J216" s="183">
        <v>259</v>
      </c>
      <c r="K216" s="190">
        <v>98</v>
      </c>
      <c r="L216" s="54"/>
    </row>
    <row r="217" spans="1:12" ht="12.75">
      <c r="A217" s="212" t="s">
        <v>251</v>
      </c>
      <c r="B217" s="28"/>
      <c r="C217" s="27"/>
      <c r="D217" s="28"/>
      <c r="E217" s="113"/>
      <c r="F217" s="113"/>
      <c r="G217" s="113"/>
      <c r="H217" s="26"/>
      <c r="I217" s="26"/>
      <c r="J217" s="183">
        <v>276</v>
      </c>
      <c r="K217" s="190">
        <v>118</v>
      </c>
      <c r="L217" s="54"/>
    </row>
    <row r="218" spans="1:12" ht="12.75">
      <c r="A218" s="212" t="s">
        <v>252</v>
      </c>
      <c r="B218" s="28"/>
      <c r="C218" s="27"/>
      <c r="D218" s="28"/>
      <c r="E218" s="113"/>
      <c r="F218" s="113"/>
      <c r="G218" s="113"/>
      <c r="H218" s="26"/>
      <c r="I218" s="26"/>
      <c r="J218" s="183">
        <v>350</v>
      </c>
      <c r="K218" s="190">
        <v>121</v>
      </c>
      <c r="L218" s="54"/>
    </row>
    <row r="219" spans="1:12" ht="12.75">
      <c r="A219" s="212" t="s">
        <v>253</v>
      </c>
      <c r="B219" s="28"/>
      <c r="C219" s="27"/>
      <c r="D219" s="28"/>
      <c r="E219" s="113"/>
      <c r="F219" s="113"/>
      <c r="G219" s="113"/>
      <c r="H219" s="26"/>
      <c r="I219" s="26"/>
      <c r="J219" s="183">
        <v>287</v>
      </c>
      <c r="K219" s="190">
        <v>144</v>
      </c>
      <c r="L219" s="54"/>
    </row>
    <row r="220" spans="1:12" ht="12.75">
      <c r="A220" s="212" t="s">
        <v>254</v>
      </c>
      <c r="B220" s="28"/>
      <c r="C220" s="27"/>
      <c r="D220" s="28"/>
      <c r="E220" s="113"/>
      <c r="F220" s="113"/>
      <c r="G220" s="113"/>
      <c r="H220" s="26"/>
      <c r="I220" s="26"/>
      <c r="J220" s="183">
        <v>287</v>
      </c>
      <c r="K220" s="190">
        <v>91</v>
      </c>
      <c r="L220" s="54"/>
    </row>
    <row r="221" spans="1:12" ht="12.75">
      <c r="A221" s="212" t="s">
        <v>255</v>
      </c>
      <c r="B221" s="28"/>
      <c r="C221" s="27"/>
      <c r="D221" s="28"/>
      <c r="E221" s="113"/>
      <c r="F221" s="113"/>
      <c r="G221" s="113"/>
      <c r="H221" s="26"/>
      <c r="I221" s="26"/>
      <c r="J221" s="201">
        <v>39</v>
      </c>
      <c r="K221" s="219">
        <v>5</v>
      </c>
      <c r="L221" s="54"/>
    </row>
    <row r="222" spans="1:12" ht="12.75">
      <c r="A222" s="212" t="s">
        <v>766</v>
      </c>
      <c r="B222" s="28"/>
      <c r="C222" s="27"/>
      <c r="D222" s="28"/>
      <c r="E222" s="113"/>
      <c r="F222" s="113"/>
      <c r="G222" s="113"/>
      <c r="H222" s="26"/>
      <c r="I222" s="26"/>
      <c r="J222" s="201">
        <v>1941</v>
      </c>
      <c r="K222" s="219">
        <v>1746</v>
      </c>
      <c r="L222" s="54"/>
    </row>
    <row r="223" spans="1:12" ht="12.75">
      <c r="A223" s="323" t="s">
        <v>767</v>
      </c>
      <c r="B223" s="28"/>
      <c r="C223" s="27"/>
      <c r="D223" s="28"/>
      <c r="E223" s="113"/>
      <c r="F223" s="113"/>
      <c r="G223" s="113"/>
      <c r="H223" s="26"/>
      <c r="I223" s="26"/>
      <c r="J223" s="193">
        <v>1691</v>
      </c>
      <c r="K223" s="192">
        <v>2569</v>
      </c>
      <c r="L223" s="54"/>
    </row>
    <row r="224" spans="1:12" ht="12.75">
      <c r="A224" s="32" t="s">
        <v>2</v>
      </c>
      <c r="B224" s="16"/>
      <c r="C224" s="16"/>
      <c r="D224" s="16"/>
      <c r="E224" s="16"/>
      <c r="F224" s="16"/>
      <c r="G224" s="16"/>
      <c r="H224" s="16"/>
      <c r="I224" s="16"/>
      <c r="J224" s="16">
        <f>SUM(J170:J223)</f>
        <v>16370</v>
      </c>
      <c r="K224" s="16">
        <f>SUM(K170:K223)</f>
        <v>12423</v>
      </c>
      <c r="L224" s="54"/>
    </row>
    <row r="225" spans="1:12" ht="13.5" thickBot="1">
      <c r="A225" s="78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54"/>
    </row>
    <row r="226" spans="1:12" ht="13.5" thickBot="1">
      <c r="A226" s="18" t="s">
        <v>41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54"/>
    </row>
    <row r="227" spans="1:12" ht="12.75">
      <c r="A227" s="9" t="s">
        <v>256</v>
      </c>
      <c r="B227" s="66"/>
      <c r="C227" s="67"/>
      <c r="D227" s="66"/>
      <c r="E227" s="109"/>
      <c r="F227" s="109"/>
      <c r="G227" s="109"/>
      <c r="H227" s="70"/>
      <c r="I227" s="70"/>
      <c r="J227" s="168">
        <v>271</v>
      </c>
      <c r="K227" s="169">
        <v>46</v>
      </c>
      <c r="L227" s="54"/>
    </row>
    <row r="228" spans="1:12" ht="12.75">
      <c r="A228" s="9" t="s">
        <v>257</v>
      </c>
      <c r="B228" s="10"/>
      <c r="C228" s="12"/>
      <c r="D228" s="10"/>
      <c r="E228" s="13"/>
      <c r="F228" s="13"/>
      <c r="G228" s="13"/>
      <c r="H228" s="11"/>
      <c r="I228" s="11"/>
      <c r="J228" s="174">
        <v>198</v>
      </c>
      <c r="K228" s="175">
        <v>48</v>
      </c>
      <c r="L228" s="54"/>
    </row>
    <row r="229" spans="1:12" ht="12.75">
      <c r="A229" s="9" t="s">
        <v>258</v>
      </c>
      <c r="B229" s="10"/>
      <c r="C229" s="12"/>
      <c r="D229" s="10"/>
      <c r="E229" s="13"/>
      <c r="F229" s="13"/>
      <c r="G229" s="13"/>
      <c r="H229" s="11"/>
      <c r="I229" s="11"/>
      <c r="J229" s="174">
        <v>217</v>
      </c>
      <c r="K229" s="175">
        <v>45</v>
      </c>
      <c r="L229" s="54"/>
    </row>
    <row r="230" spans="1:12" ht="12.75">
      <c r="A230" s="9" t="s">
        <v>259</v>
      </c>
      <c r="B230" s="10"/>
      <c r="C230" s="12"/>
      <c r="D230" s="10"/>
      <c r="E230" s="13"/>
      <c r="F230" s="13"/>
      <c r="G230" s="13"/>
      <c r="H230" s="11"/>
      <c r="I230" s="11"/>
      <c r="J230" s="174">
        <v>100</v>
      </c>
      <c r="K230" s="175">
        <v>11</v>
      </c>
      <c r="L230" s="54"/>
    </row>
    <row r="231" spans="1:12" ht="12.75">
      <c r="A231" s="9" t="s">
        <v>260</v>
      </c>
      <c r="B231" s="10"/>
      <c r="C231" s="12"/>
      <c r="D231" s="10"/>
      <c r="E231" s="13"/>
      <c r="F231" s="13"/>
      <c r="G231" s="13"/>
      <c r="H231" s="11"/>
      <c r="I231" s="11"/>
      <c r="J231" s="174">
        <v>54</v>
      </c>
      <c r="K231" s="175">
        <v>9</v>
      </c>
      <c r="L231" s="54"/>
    </row>
    <row r="232" spans="1:12" ht="12.75">
      <c r="A232" s="9" t="s">
        <v>261</v>
      </c>
      <c r="B232" s="10"/>
      <c r="C232" s="12"/>
      <c r="D232" s="10"/>
      <c r="E232" s="13"/>
      <c r="F232" s="13"/>
      <c r="G232" s="13"/>
      <c r="H232" s="11"/>
      <c r="I232" s="11"/>
      <c r="J232" s="174">
        <v>84</v>
      </c>
      <c r="K232" s="175">
        <v>13</v>
      </c>
      <c r="L232" s="54"/>
    </row>
    <row r="233" spans="1:12" ht="12.75">
      <c r="A233" s="9" t="s">
        <v>262</v>
      </c>
      <c r="B233" s="10"/>
      <c r="C233" s="12"/>
      <c r="D233" s="10"/>
      <c r="E233" s="13"/>
      <c r="F233" s="13"/>
      <c r="G233" s="13"/>
      <c r="H233" s="11"/>
      <c r="I233" s="11"/>
      <c r="J233" s="174">
        <v>84</v>
      </c>
      <c r="K233" s="175">
        <v>12</v>
      </c>
      <c r="L233" s="54"/>
    </row>
    <row r="234" spans="1:12" ht="12.75">
      <c r="A234" s="9" t="s">
        <v>263</v>
      </c>
      <c r="B234" s="10"/>
      <c r="C234" s="12"/>
      <c r="D234" s="10"/>
      <c r="E234" s="13"/>
      <c r="F234" s="13"/>
      <c r="G234" s="13"/>
      <c r="H234" s="11"/>
      <c r="I234" s="11"/>
      <c r="J234" s="174">
        <v>95</v>
      </c>
      <c r="K234" s="175">
        <v>31</v>
      </c>
      <c r="L234" s="54"/>
    </row>
    <row r="235" spans="1:12" ht="12.75">
      <c r="A235" s="9" t="s">
        <v>351</v>
      </c>
      <c r="B235" s="10"/>
      <c r="C235" s="12"/>
      <c r="D235" s="10"/>
      <c r="E235" s="13"/>
      <c r="F235" s="13"/>
      <c r="G235" s="13"/>
      <c r="H235" s="11"/>
      <c r="I235" s="11"/>
      <c r="J235" s="174">
        <v>69</v>
      </c>
      <c r="K235" s="175">
        <v>6</v>
      </c>
      <c r="L235" s="54"/>
    </row>
    <row r="236" spans="1:12" ht="12.75">
      <c r="A236" s="9" t="s">
        <v>264</v>
      </c>
      <c r="B236" s="10"/>
      <c r="C236" s="12"/>
      <c r="D236" s="10"/>
      <c r="E236" s="13"/>
      <c r="F236" s="13"/>
      <c r="G236" s="13"/>
      <c r="H236" s="11"/>
      <c r="I236" s="11"/>
      <c r="J236" s="174">
        <v>225</v>
      </c>
      <c r="K236" s="175">
        <v>26</v>
      </c>
      <c r="L236" s="54"/>
    </row>
    <row r="237" spans="1:12" ht="12.75">
      <c r="A237" s="9" t="s">
        <v>265</v>
      </c>
      <c r="B237" s="10"/>
      <c r="C237" s="12"/>
      <c r="D237" s="10"/>
      <c r="E237" s="13"/>
      <c r="F237" s="13"/>
      <c r="G237" s="13"/>
      <c r="H237" s="11"/>
      <c r="I237" s="11"/>
      <c r="J237" s="174">
        <v>66</v>
      </c>
      <c r="K237" s="175">
        <v>5</v>
      </c>
      <c r="L237" s="54"/>
    </row>
    <row r="238" spans="1:12" ht="12.75">
      <c r="A238" s="9" t="s">
        <v>266</v>
      </c>
      <c r="B238" s="10"/>
      <c r="C238" s="12"/>
      <c r="D238" s="10"/>
      <c r="E238" s="13"/>
      <c r="F238" s="13"/>
      <c r="G238" s="13"/>
      <c r="H238" s="11"/>
      <c r="I238" s="11"/>
      <c r="J238" s="174">
        <v>186</v>
      </c>
      <c r="K238" s="175">
        <v>16</v>
      </c>
      <c r="L238" s="54"/>
    </row>
    <row r="239" spans="1:12" ht="12.75">
      <c r="A239" s="9" t="s">
        <v>267</v>
      </c>
      <c r="B239" s="10"/>
      <c r="C239" s="12"/>
      <c r="D239" s="10"/>
      <c r="E239" s="13"/>
      <c r="F239" s="13"/>
      <c r="G239" s="13"/>
      <c r="H239" s="11"/>
      <c r="I239" s="11"/>
      <c r="J239" s="174">
        <v>76</v>
      </c>
      <c r="K239" s="175">
        <v>7</v>
      </c>
      <c r="L239" s="54"/>
    </row>
    <row r="240" spans="1:12" ht="12.75">
      <c r="A240" s="9" t="s">
        <v>268</v>
      </c>
      <c r="B240" s="20"/>
      <c r="C240" s="22"/>
      <c r="D240" s="20"/>
      <c r="E240" s="110"/>
      <c r="F240" s="110"/>
      <c r="G240" s="110"/>
      <c r="H240" s="21"/>
      <c r="I240" s="21"/>
      <c r="J240" s="174">
        <v>53</v>
      </c>
      <c r="K240" s="175">
        <v>8</v>
      </c>
      <c r="L240" s="54"/>
    </row>
    <row r="241" spans="1:12" ht="12.75">
      <c r="A241" s="9" t="s">
        <v>567</v>
      </c>
      <c r="B241" s="68"/>
      <c r="C241" s="69"/>
      <c r="D241" s="68"/>
      <c r="E241" s="111"/>
      <c r="F241" s="111"/>
      <c r="G241" s="111"/>
      <c r="H241" s="38"/>
      <c r="I241" s="38"/>
      <c r="J241" s="176">
        <v>66</v>
      </c>
      <c r="K241" s="177">
        <v>8</v>
      </c>
      <c r="L241" s="54"/>
    </row>
    <row r="242" spans="1:12" ht="12.75">
      <c r="A242" s="32" t="s">
        <v>2</v>
      </c>
      <c r="B242" s="16"/>
      <c r="C242" s="16"/>
      <c r="D242" s="16"/>
      <c r="E242" s="16"/>
      <c r="F242" s="16"/>
      <c r="G242" s="16"/>
      <c r="H242" s="16"/>
      <c r="I242" s="16"/>
      <c r="J242" s="16">
        <f>SUM(J227:J241)</f>
        <v>1844</v>
      </c>
      <c r="K242" s="16">
        <f>SUM(K227:K241)</f>
        <v>291</v>
      </c>
      <c r="L242" s="54"/>
    </row>
    <row r="243" spans="1:12" ht="13.5" thickBot="1">
      <c r="A243" s="5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54"/>
    </row>
    <row r="244" spans="1:12" ht="13.5" thickBot="1">
      <c r="A244" s="18" t="s">
        <v>42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4"/>
    </row>
    <row r="245" spans="1:12" ht="12.75">
      <c r="A245" s="19" t="s">
        <v>43</v>
      </c>
      <c r="B245" s="167">
        <v>0</v>
      </c>
      <c r="C245" s="168">
        <v>4</v>
      </c>
      <c r="D245" s="168">
        <v>4</v>
      </c>
      <c r="E245" s="168">
        <v>116</v>
      </c>
      <c r="F245" s="168">
        <v>4</v>
      </c>
      <c r="G245" s="168">
        <v>30</v>
      </c>
      <c r="H245" s="168">
        <v>6</v>
      </c>
      <c r="I245" s="169">
        <v>0</v>
      </c>
      <c r="J245" s="66"/>
      <c r="K245" s="67"/>
      <c r="L245" s="54"/>
    </row>
    <row r="246" spans="1:12" ht="12.75">
      <c r="A246" s="19" t="s">
        <v>44</v>
      </c>
      <c r="B246" s="170">
        <v>0</v>
      </c>
      <c r="C246" s="171">
        <v>4</v>
      </c>
      <c r="D246" s="171">
        <v>4</v>
      </c>
      <c r="E246" s="171">
        <v>281</v>
      </c>
      <c r="F246" s="171">
        <v>4</v>
      </c>
      <c r="G246" s="171">
        <v>83</v>
      </c>
      <c r="H246" s="171">
        <v>3</v>
      </c>
      <c r="I246" s="172">
        <v>0</v>
      </c>
      <c r="J246" s="10"/>
      <c r="K246" s="12"/>
      <c r="L246" s="54"/>
    </row>
    <row r="247" spans="1:12" ht="12.75">
      <c r="A247" s="19" t="s">
        <v>45</v>
      </c>
      <c r="B247" s="170">
        <v>1</v>
      </c>
      <c r="C247" s="171">
        <v>4</v>
      </c>
      <c r="D247" s="171">
        <v>8</v>
      </c>
      <c r="E247" s="171">
        <v>243</v>
      </c>
      <c r="F247" s="171">
        <v>8</v>
      </c>
      <c r="G247" s="171">
        <v>94</v>
      </c>
      <c r="H247" s="171">
        <v>2</v>
      </c>
      <c r="I247" s="172">
        <v>0</v>
      </c>
      <c r="J247" s="10"/>
      <c r="K247" s="12"/>
      <c r="L247" s="54"/>
    </row>
    <row r="248" spans="1:12" ht="12.75">
      <c r="A248" s="76" t="s">
        <v>46</v>
      </c>
      <c r="B248" s="170">
        <v>0</v>
      </c>
      <c r="C248" s="171">
        <v>4</v>
      </c>
      <c r="D248" s="171">
        <v>4</v>
      </c>
      <c r="E248" s="171">
        <v>130</v>
      </c>
      <c r="F248" s="171">
        <v>3</v>
      </c>
      <c r="G248" s="171">
        <v>31</v>
      </c>
      <c r="H248" s="171">
        <v>2</v>
      </c>
      <c r="I248" s="172">
        <v>0</v>
      </c>
      <c r="J248" s="10"/>
      <c r="K248" s="12"/>
      <c r="L248" s="54"/>
    </row>
    <row r="249" spans="1:12" ht="12.75">
      <c r="A249" s="76" t="s">
        <v>47</v>
      </c>
      <c r="B249" s="173">
        <v>1</v>
      </c>
      <c r="C249" s="174">
        <v>3</v>
      </c>
      <c r="D249" s="174">
        <v>4</v>
      </c>
      <c r="E249" s="171">
        <v>132</v>
      </c>
      <c r="F249" s="171">
        <v>6</v>
      </c>
      <c r="G249" s="171">
        <v>47</v>
      </c>
      <c r="H249" s="171">
        <v>5</v>
      </c>
      <c r="I249" s="172">
        <v>0</v>
      </c>
      <c r="J249" s="10"/>
      <c r="K249" s="12"/>
      <c r="L249" s="54"/>
    </row>
    <row r="250" spans="1:12" ht="12.75">
      <c r="A250" s="19" t="s">
        <v>48</v>
      </c>
      <c r="B250" s="173">
        <v>5</v>
      </c>
      <c r="C250" s="174">
        <v>9</v>
      </c>
      <c r="D250" s="174">
        <v>11</v>
      </c>
      <c r="E250" s="171">
        <v>328</v>
      </c>
      <c r="F250" s="171">
        <v>9</v>
      </c>
      <c r="G250" s="171">
        <v>236</v>
      </c>
      <c r="H250" s="171">
        <v>8</v>
      </c>
      <c r="I250" s="172">
        <v>0</v>
      </c>
      <c r="J250" s="10"/>
      <c r="K250" s="12"/>
      <c r="L250" s="54"/>
    </row>
    <row r="251" spans="1:12" ht="12.75">
      <c r="A251" s="19" t="s">
        <v>49</v>
      </c>
      <c r="B251" s="170">
        <v>0</v>
      </c>
      <c r="C251" s="171">
        <v>5</v>
      </c>
      <c r="D251" s="171">
        <v>4</v>
      </c>
      <c r="E251" s="229">
        <v>188</v>
      </c>
      <c r="F251" s="229">
        <v>6</v>
      </c>
      <c r="G251" s="229">
        <v>36</v>
      </c>
      <c r="H251" s="229">
        <v>0</v>
      </c>
      <c r="I251" s="296">
        <v>0</v>
      </c>
      <c r="J251" s="10"/>
      <c r="K251" s="12"/>
      <c r="L251" s="54"/>
    </row>
    <row r="252" spans="1:12" ht="12.75">
      <c r="A252" s="19" t="s">
        <v>50</v>
      </c>
      <c r="B252" s="170">
        <v>1</v>
      </c>
      <c r="C252" s="171">
        <v>0</v>
      </c>
      <c r="D252" s="171">
        <v>0</v>
      </c>
      <c r="E252" s="171">
        <v>44</v>
      </c>
      <c r="F252" s="229">
        <v>0</v>
      </c>
      <c r="G252" s="229">
        <v>3</v>
      </c>
      <c r="H252" s="229">
        <v>0</v>
      </c>
      <c r="I252" s="296">
        <v>0</v>
      </c>
      <c r="J252" s="10"/>
      <c r="K252" s="12"/>
      <c r="L252" s="54"/>
    </row>
    <row r="253" spans="1:12" ht="12.75">
      <c r="A253" s="19" t="s">
        <v>51</v>
      </c>
      <c r="B253" s="170">
        <v>3</v>
      </c>
      <c r="C253" s="171">
        <v>8</v>
      </c>
      <c r="D253" s="171">
        <v>16</v>
      </c>
      <c r="E253" s="263">
        <v>475</v>
      </c>
      <c r="F253" s="229">
        <v>11</v>
      </c>
      <c r="G253" s="229">
        <v>119</v>
      </c>
      <c r="H253" s="229">
        <v>7</v>
      </c>
      <c r="I253" s="296">
        <v>1</v>
      </c>
      <c r="J253" s="10"/>
      <c r="K253" s="12"/>
      <c r="L253" s="54"/>
    </row>
    <row r="254" spans="1:12" ht="12.75">
      <c r="A254" s="19" t="s">
        <v>52</v>
      </c>
      <c r="B254" s="170">
        <v>2</v>
      </c>
      <c r="C254" s="171">
        <v>5</v>
      </c>
      <c r="D254" s="171">
        <v>6</v>
      </c>
      <c r="E254" s="229">
        <v>212</v>
      </c>
      <c r="F254" s="229">
        <v>2</v>
      </c>
      <c r="G254" s="229">
        <v>91</v>
      </c>
      <c r="H254" s="229">
        <v>4</v>
      </c>
      <c r="I254" s="296">
        <v>0</v>
      </c>
      <c r="J254" s="10"/>
      <c r="K254" s="12"/>
      <c r="L254" s="54"/>
    </row>
    <row r="255" spans="1:12" ht="12.75">
      <c r="A255" s="31" t="s">
        <v>53</v>
      </c>
      <c r="B255" s="186">
        <v>5</v>
      </c>
      <c r="C255" s="176">
        <v>12</v>
      </c>
      <c r="D255" s="176">
        <v>10</v>
      </c>
      <c r="E255" s="179">
        <v>322</v>
      </c>
      <c r="F255" s="179">
        <v>8</v>
      </c>
      <c r="G255" s="179">
        <v>124</v>
      </c>
      <c r="H255" s="179">
        <v>4</v>
      </c>
      <c r="I255" s="180">
        <v>0</v>
      </c>
      <c r="J255" s="68"/>
      <c r="K255" s="69"/>
      <c r="L255" s="54"/>
    </row>
    <row r="256" spans="1:12" ht="12.75">
      <c r="A256" s="32" t="s">
        <v>2</v>
      </c>
      <c r="B256" s="16">
        <f aca="true" t="shared" si="2" ref="B256:I256">SUM(B245:B255)</f>
        <v>18</v>
      </c>
      <c r="C256" s="16">
        <f t="shared" si="2"/>
        <v>58</v>
      </c>
      <c r="D256" s="16">
        <f t="shared" si="2"/>
        <v>71</v>
      </c>
      <c r="E256" s="16">
        <f t="shared" si="2"/>
        <v>2471</v>
      </c>
      <c r="F256" s="16">
        <f t="shared" si="2"/>
        <v>61</v>
      </c>
      <c r="G256" s="16">
        <f t="shared" si="2"/>
        <v>894</v>
      </c>
      <c r="H256" s="16">
        <f t="shared" si="2"/>
        <v>41</v>
      </c>
      <c r="I256" s="16">
        <f t="shared" si="2"/>
        <v>1</v>
      </c>
      <c r="J256" s="16"/>
      <c r="K256" s="16"/>
      <c r="L256" s="54"/>
    </row>
    <row r="257" spans="1:12" ht="13.5" thickBot="1">
      <c r="A257" s="35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54"/>
    </row>
    <row r="258" spans="1:12" ht="13.5" thickBot="1">
      <c r="A258" s="18" t="s">
        <v>54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4"/>
    </row>
    <row r="259" spans="1:12" ht="12.75">
      <c r="A259" s="86" t="s">
        <v>269</v>
      </c>
      <c r="B259" s="74"/>
      <c r="C259" s="59"/>
      <c r="D259" s="74"/>
      <c r="E259" s="114"/>
      <c r="F259" s="114"/>
      <c r="G259" s="114"/>
      <c r="H259" s="58"/>
      <c r="I259" s="58"/>
      <c r="J259" s="167">
        <v>393</v>
      </c>
      <c r="K259" s="188">
        <v>145</v>
      </c>
      <c r="L259" s="54"/>
    </row>
    <row r="260" spans="1:12" ht="12.75">
      <c r="A260" s="86" t="s">
        <v>270</v>
      </c>
      <c r="B260" s="75"/>
      <c r="C260" s="61"/>
      <c r="D260" s="75"/>
      <c r="E260" s="115"/>
      <c r="F260" s="115"/>
      <c r="G260" s="115"/>
      <c r="H260" s="60"/>
      <c r="I260" s="60"/>
      <c r="J260" s="173">
        <v>373</v>
      </c>
      <c r="K260" s="190">
        <v>175</v>
      </c>
      <c r="L260" s="54"/>
    </row>
    <row r="261" spans="1:12" ht="12.75">
      <c r="A261" s="86" t="s">
        <v>271</v>
      </c>
      <c r="B261" s="75"/>
      <c r="C261" s="61"/>
      <c r="D261" s="75"/>
      <c r="E261" s="115"/>
      <c r="F261" s="115"/>
      <c r="G261" s="115"/>
      <c r="H261" s="60"/>
      <c r="I261" s="60"/>
      <c r="J261" s="173">
        <v>384</v>
      </c>
      <c r="K261" s="190">
        <v>162</v>
      </c>
      <c r="L261" s="54"/>
    </row>
    <row r="262" spans="1:12" ht="12.75">
      <c r="A262" s="86" t="s">
        <v>272</v>
      </c>
      <c r="B262" s="75"/>
      <c r="C262" s="61"/>
      <c r="D262" s="75"/>
      <c r="E262" s="115"/>
      <c r="F262" s="115"/>
      <c r="G262" s="115"/>
      <c r="H262" s="60"/>
      <c r="I262" s="60"/>
      <c r="J262" s="173">
        <v>386</v>
      </c>
      <c r="K262" s="190">
        <v>157</v>
      </c>
      <c r="L262" s="54"/>
    </row>
    <row r="263" spans="1:12" ht="12.75">
      <c r="A263" s="86" t="s">
        <v>273</v>
      </c>
      <c r="B263" s="75"/>
      <c r="C263" s="61"/>
      <c r="D263" s="75"/>
      <c r="E263" s="115"/>
      <c r="F263" s="115"/>
      <c r="G263" s="115"/>
      <c r="H263" s="60"/>
      <c r="I263" s="60"/>
      <c r="J263" s="173">
        <v>426</v>
      </c>
      <c r="K263" s="190">
        <v>214</v>
      </c>
      <c r="L263" s="54"/>
    </row>
    <row r="264" spans="1:12" ht="12.75">
      <c r="A264" s="86" t="s">
        <v>274</v>
      </c>
      <c r="B264" s="75"/>
      <c r="C264" s="61"/>
      <c r="D264" s="75"/>
      <c r="E264" s="115"/>
      <c r="F264" s="115"/>
      <c r="G264" s="115"/>
      <c r="H264" s="60"/>
      <c r="I264" s="60"/>
      <c r="J264" s="173">
        <v>482</v>
      </c>
      <c r="K264" s="190">
        <v>149</v>
      </c>
      <c r="L264" s="54"/>
    </row>
    <row r="265" spans="1:12" ht="12.75">
      <c r="A265" s="86" t="s">
        <v>275</v>
      </c>
      <c r="B265" s="75"/>
      <c r="C265" s="61"/>
      <c r="D265" s="75"/>
      <c r="E265" s="115"/>
      <c r="F265" s="115"/>
      <c r="G265" s="115"/>
      <c r="H265" s="60"/>
      <c r="I265" s="60"/>
      <c r="J265" s="173">
        <v>565</v>
      </c>
      <c r="K265" s="190">
        <v>112</v>
      </c>
      <c r="L265" s="54"/>
    </row>
    <row r="266" spans="1:12" ht="12.75">
      <c r="A266" s="86" t="s">
        <v>276</v>
      </c>
      <c r="B266" s="75"/>
      <c r="C266" s="61"/>
      <c r="D266" s="75"/>
      <c r="E266" s="115"/>
      <c r="F266" s="115"/>
      <c r="G266" s="115"/>
      <c r="H266" s="60"/>
      <c r="I266" s="60"/>
      <c r="J266" s="173">
        <v>574</v>
      </c>
      <c r="K266" s="190">
        <v>106</v>
      </c>
      <c r="L266" s="54"/>
    </row>
    <row r="267" spans="1:12" ht="12.75">
      <c r="A267" s="86" t="s">
        <v>277</v>
      </c>
      <c r="B267" s="75"/>
      <c r="C267" s="61"/>
      <c r="D267" s="75"/>
      <c r="E267" s="115"/>
      <c r="F267" s="115"/>
      <c r="G267" s="115"/>
      <c r="H267" s="60"/>
      <c r="I267" s="60"/>
      <c r="J267" s="173">
        <v>454</v>
      </c>
      <c r="K267" s="190">
        <v>142</v>
      </c>
      <c r="L267" s="54"/>
    </row>
    <row r="268" spans="1:12" ht="12.75">
      <c r="A268" s="86" t="s">
        <v>530</v>
      </c>
      <c r="B268" s="75"/>
      <c r="C268" s="61"/>
      <c r="D268" s="75"/>
      <c r="E268" s="115"/>
      <c r="F268" s="115"/>
      <c r="G268" s="115"/>
      <c r="H268" s="60"/>
      <c r="I268" s="60"/>
      <c r="J268" s="173">
        <v>448</v>
      </c>
      <c r="K268" s="190">
        <v>86</v>
      </c>
      <c r="L268" s="54"/>
    </row>
    <row r="269" spans="1:12" ht="12.75">
      <c r="A269" s="86" t="s">
        <v>278</v>
      </c>
      <c r="B269" s="75"/>
      <c r="C269" s="61"/>
      <c r="D269" s="75"/>
      <c r="E269" s="115"/>
      <c r="F269" s="115"/>
      <c r="G269" s="115"/>
      <c r="H269" s="60"/>
      <c r="I269" s="60"/>
      <c r="J269" s="173">
        <v>257</v>
      </c>
      <c r="K269" s="190">
        <v>73</v>
      </c>
      <c r="L269" s="54"/>
    </row>
    <row r="270" spans="1:12" ht="12.75">
      <c r="A270" s="86" t="s">
        <v>279</v>
      </c>
      <c r="B270" s="75"/>
      <c r="C270" s="61"/>
      <c r="D270" s="75"/>
      <c r="E270" s="115"/>
      <c r="F270" s="115"/>
      <c r="G270" s="115"/>
      <c r="H270" s="60"/>
      <c r="I270" s="60"/>
      <c r="J270" s="173">
        <v>405</v>
      </c>
      <c r="K270" s="190">
        <v>70</v>
      </c>
      <c r="L270" s="54"/>
    </row>
    <row r="271" spans="1:12" ht="12.75">
      <c r="A271" s="86" t="s">
        <v>280</v>
      </c>
      <c r="B271" s="75"/>
      <c r="C271" s="61"/>
      <c r="D271" s="75"/>
      <c r="E271" s="115"/>
      <c r="F271" s="115"/>
      <c r="G271" s="115"/>
      <c r="H271" s="60"/>
      <c r="I271" s="60"/>
      <c r="J271" s="173">
        <v>458</v>
      </c>
      <c r="K271" s="190">
        <v>116</v>
      </c>
      <c r="L271" s="54"/>
    </row>
    <row r="272" spans="1:12" ht="12.75">
      <c r="A272" s="86" t="s">
        <v>281</v>
      </c>
      <c r="B272" s="75"/>
      <c r="C272" s="61"/>
      <c r="D272" s="75"/>
      <c r="E272" s="115"/>
      <c r="F272" s="115"/>
      <c r="G272" s="115"/>
      <c r="H272" s="60"/>
      <c r="I272" s="60"/>
      <c r="J272" s="173">
        <v>524</v>
      </c>
      <c r="K272" s="190">
        <v>131</v>
      </c>
      <c r="L272" s="54"/>
    </row>
    <row r="273" spans="1:12" ht="12.75">
      <c r="A273" s="86" t="s">
        <v>531</v>
      </c>
      <c r="B273" s="75"/>
      <c r="C273" s="61"/>
      <c r="D273" s="75"/>
      <c r="E273" s="115"/>
      <c r="F273" s="115"/>
      <c r="G273" s="115"/>
      <c r="H273" s="60"/>
      <c r="I273" s="60"/>
      <c r="J273" s="173">
        <v>418</v>
      </c>
      <c r="K273" s="190">
        <v>131</v>
      </c>
      <c r="L273" s="54"/>
    </row>
    <row r="274" spans="1:12" ht="12.75">
      <c r="A274" s="86" t="s">
        <v>282</v>
      </c>
      <c r="B274" s="75"/>
      <c r="C274" s="61"/>
      <c r="D274" s="75"/>
      <c r="E274" s="115"/>
      <c r="F274" s="115"/>
      <c r="G274" s="115"/>
      <c r="H274" s="60"/>
      <c r="I274" s="60"/>
      <c r="J274" s="173">
        <v>179</v>
      </c>
      <c r="K274" s="190">
        <v>43</v>
      </c>
      <c r="L274" s="54"/>
    </row>
    <row r="275" spans="1:12" ht="12.75">
      <c r="A275" s="86" t="s">
        <v>283</v>
      </c>
      <c r="B275" s="75"/>
      <c r="C275" s="61"/>
      <c r="D275" s="75"/>
      <c r="E275" s="115"/>
      <c r="F275" s="115"/>
      <c r="G275" s="115"/>
      <c r="H275" s="60"/>
      <c r="I275" s="60"/>
      <c r="J275" s="173">
        <v>421</v>
      </c>
      <c r="K275" s="190">
        <v>97</v>
      </c>
      <c r="L275" s="54"/>
    </row>
    <row r="276" spans="1:12" ht="12.75">
      <c r="A276" s="86" t="s">
        <v>284</v>
      </c>
      <c r="B276" s="75"/>
      <c r="C276" s="61"/>
      <c r="D276" s="75"/>
      <c r="E276" s="115"/>
      <c r="F276" s="115"/>
      <c r="G276" s="115"/>
      <c r="H276" s="60"/>
      <c r="I276" s="60"/>
      <c r="J276" s="173">
        <v>300</v>
      </c>
      <c r="K276" s="190">
        <v>73</v>
      </c>
      <c r="L276" s="54"/>
    </row>
    <row r="277" spans="1:12" ht="12.75">
      <c r="A277" s="86" t="s">
        <v>285</v>
      </c>
      <c r="B277" s="75"/>
      <c r="C277" s="61"/>
      <c r="D277" s="75"/>
      <c r="E277" s="115"/>
      <c r="F277" s="115"/>
      <c r="G277" s="115"/>
      <c r="H277" s="60"/>
      <c r="I277" s="60"/>
      <c r="J277" s="173">
        <v>232</v>
      </c>
      <c r="K277" s="190">
        <v>69</v>
      </c>
      <c r="L277" s="54"/>
    </row>
    <row r="278" spans="1:12" ht="12.75">
      <c r="A278" s="86" t="s">
        <v>286</v>
      </c>
      <c r="B278" s="75"/>
      <c r="C278" s="61"/>
      <c r="D278" s="75"/>
      <c r="E278" s="115"/>
      <c r="F278" s="115"/>
      <c r="G278" s="115"/>
      <c r="H278" s="60"/>
      <c r="I278" s="60"/>
      <c r="J278" s="173">
        <v>226</v>
      </c>
      <c r="K278" s="190">
        <v>384</v>
      </c>
      <c r="L278" s="54"/>
    </row>
    <row r="279" spans="1:12" ht="12.75">
      <c r="A279" s="86" t="s">
        <v>568</v>
      </c>
      <c r="B279" s="75"/>
      <c r="C279" s="61"/>
      <c r="D279" s="75"/>
      <c r="E279" s="115"/>
      <c r="F279" s="115"/>
      <c r="G279" s="115"/>
      <c r="H279" s="60"/>
      <c r="I279" s="60"/>
      <c r="J279" s="173">
        <v>572</v>
      </c>
      <c r="K279" s="190">
        <v>118</v>
      </c>
      <c r="L279" s="54"/>
    </row>
    <row r="280" spans="1:12" ht="12.75">
      <c r="A280" s="86" t="s">
        <v>287</v>
      </c>
      <c r="B280" s="82"/>
      <c r="C280" s="84"/>
      <c r="D280" s="82"/>
      <c r="E280" s="116"/>
      <c r="F280" s="116"/>
      <c r="G280" s="116"/>
      <c r="H280" s="83"/>
      <c r="I280" s="83"/>
      <c r="J280" s="173">
        <v>423</v>
      </c>
      <c r="K280" s="190">
        <v>109</v>
      </c>
      <c r="L280" s="54"/>
    </row>
    <row r="281" spans="1:12" ht="12.75">
      <c r="A281" s="86" t="s">
        <v>288</v>
      </c>
      <c r="B281" s="82"/>
      <c r="C281" s="84"/>
      <c r="D281" s="82"/>
      <c r="E281" s="116"/>
      <c r="F281" s="116"/>
      <c r="G281" s="116"/>
      <c r="H281" s="83"/>
      <c r="I281" s="83"/>
      <c r="J281" s="173">
        <v>273</v>
      </c>
      <c r="K281" s="190">
        <v>66</v>
      </c>
      <c r="L281" s="54"/>
    </row>
    <row r="282" spans="1:12" ht="12.75">
      <c r="A282" s="86" t="s">
        <v>289</v>
      </c>
      <c r="B282" s="82"/>
      <c r="C282" s="84"/>
      <c r="D282" s="82"/>
      <c r="E282" s="116"/>
      <c r="F282" s="116"/>
      <c r="G282" s="116"/>
      <c r="H282" s="83"/>
      <c r="I282" s="83"/>
      <c r="J282" s="173">
        <v>370</v>
      </c>
      <c r="K282" s="190">
        <v>61</v>
      </c>
      <c r="L282" s="54"/>
    </row>
    <row r="283" spans="1:12" ht="12.75">
      <c r="A283" s="86" t="s">
        <v>290</v>
      </c>
      <c r="B283" s="82"/>
      <c r="C283" s="84"/>
      <c r="D283" s="82"/>
      <c r="E283" s="116"/>
      <c r="F283" s="116"/>
      <c r="G283" s="116"/>
      <c r="H283" s="83"/>
      <c r="I283" s="83"/>
      <c r="J283" s="173">
        <v>370</v>
      </c>
      <c r="K283" s="190">
        <v>61</v>
      </c>
      <c r="L283" s="54"/>
    </row>
    <row r="284" spans="1:12" ht="12.75">
      <c r="A284" s="86" t="s">
        <v>353</v>
      </c>
      <c r="B284" s="82"/>
      <c r="C284" s="84"/>
      <c r="D284" s="82"/>
      <c r="E284" s="116"/>
      <c r="F284" s="116"/>
      <c r="G284" s="116"/>
      <c r="H284" s="83"/>
      <c r="I284" s="83"/>
      <c r="J284" s="173">
        <v>12</v>
      </c>
      <c r="K284" s="190">
        <v>4</v>
      </c>
      <c r="L284" s="54"/>
    </row>
    <row r="285" spans="1:12" ht="12.75">
      <c r="A285" s="86" t="s">
        <v>354</v>
      </c>
      <c r="B285" s="82"/>
      <c r="C285" s="84"/>
      <c r="D285" s="82"/>
      <c r="E285" s="116"/>
      <c r="F285" s="116"/>
      <c r="G285" s="116"/>
      <c r="H285" s="83"/>
      <c r="I285" s="83"/>
      <c r="J285" s="173">
        <v>0</v>
      </c>
      <c r="K285" s="190">
        <v>0</v>
      </c>
      <c r="L285" s="54"/>
    </row>
    <row r="286" spans="1:12" ht="12.75">
      <c r="A286" s="86" t="s">
        <v>355</v>
      </c>
      <c r="B286" s="82"/>
      <c r="C286" s="84"/>
      <c r="D286" s="82"/>
      <c r="E286" s="116"/>
      <c r="F286" s="116"/>
      <c r="G286" s="116"/>
      <c r="H286" s="83"/>
      <c r="I286" s="83"/>
      <c r="J286" s="173">
        <v>2</v>
      </c>
      <c r="K286" s="190">
        <v>0</v>
      </c>
      <c r="L286" s="54"/>
    </row>
    <row r="287" spans="1:12" ht="12.75">
      <c r="A287" s="32" t="s">
        <v>2</v>
      </c>
      <c r="B287" s="16"/>
      <c r="C287" s="16"/>
      <c r="D287" s="16"/>
      <c r="E287" s="16"/>
      <c r="F287" s="16"/>
      <c r="G287" s="16"/>
      <c r="H287" s="16"/>
      <c r="I287" s="16"/>
      <c r="J287" s="16">
        <f>SUM(J259:J286)</f>
        <v>9927</v>
      </c>
      <c r="K287" s="16">
        <f>SUM(K259:K286)</f>
        <v>3054</v>
      </c>
      <c r="L287" s="54"/>
    </row>
    <row r="288" spans="1:12" ht="13.5" thickBot="1">
      <c r="A288" s="35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54"/>
    </row>
    <row r="289" spans="1:12" ht="13.5" thickBot="1">
      <c r="A289" s="18" t="s">
        <v>55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54"/>
    </row>
    <row r="290" spans="1:12" ht="12.75">
      <c r="A290" s="86" t="s">
        <v>569</v>
      </c>
      <c r="B290" s="66"/>
      <c r="C290" s="205"/>
      <c r="D290" s="169"/>
      <c r="E290" s="109"/>
      <c r="F290" s="109"/>
      <c r="G290" s="109"/>
      <c r="H290" s="70"/>
      <c r="I290" s="70"/>
      <c r="J290" s="205">
        <v>146</v>
      </c>
      <c r="K290" s="169">
        <v>288</v>
      </c>
      <c r="L290" s="54"/>
    </row>
    <row r="291" spans="1:12" ht="12.75">
      <c r="A291" s="86" t="s">
        <v>570</v>
      </c>
      <c r="B291" s="10"/>
      <c r="C291" s="206"/>
      <c r="D291" s="175"/>
      <c r="E291" s="13"/>
      <c r="F291" s="13"/>
      <c r="G291" s="13"/>
      <c r="H291" s="11"/>
      <c r="I291" s="11"/>
      <c r="J291" s="206">
        <v>202</v>
      </c>
      <c r="K291" s="175">
        <v>210</v>
      </c>
      <c r="L291" s="54"/>
    </row>
    <row r="292" spans="1:12" ht="12.75">
      <c r="A292" s="86" t="s">
        <v>571</v>
      </c>
      <c r="B292" s="10"/>
      <c r="C292" s="206"/>
      <c r="D292" s="175"/>
      <c r="E292" s="13"/>
      <c r="F292" s="13"/>
      <c r="G292" s="13"/>
      <c r="H292" s="11"/>
      <c r="I292" s="11"/>
      <c r="J292" s="206">
        <v>134</v>
      </c>
      <c r="K292" s="175">
        <v>362</v>
      </c>
      <c r="L292" s="54"/>
    </row>
    <row r="293" spans="1:12" ht="12.75">
      <c r="A293" s="86" t="s">
        <v>572</v>
      </c>
      <c r="B293" s="10"/>
      <c r="C293" s="206"/>
      <c r="D293" s="175"/>
      <c r="E293" s="13"/>
      <c r="F293" s="13"/>
      <c r="G293" s="13"/>
      <c r="H293" s="11"/>
      <c r="I293" s="11"/>
      <c r="J293" s="206">
        <v>160</v>
      </c>
      <c r="K293" s="175">
        <v>466</v>
      </c>
      <c r="L293" s="54"/>
    </row>
    <row r="294" spans="1:12" ht="12.75">
      <c r="A294" s="86" t="s">
        <v>573</v>
      </c>
      <c r="B294" s="10"/>
      <c r="C294" s="206"/>
      <c r="D294" s="175"/>
      <c r="E294" s="13"/>
      <c r="F294" s="13"/>
      <c r="G294" s="13"/>
      <c r="H294" s="11"/>
      <c r="I294" s="11"/>
      <c r="J294" s="206">
        <v>115</v>
      </c>
      <c r="K294" s="175">
        <v>177</v>
      </c>
      <c r="L294" s="54"/>
    </row>
    <row r="295" spans="1:12" ht="12.75">
      <c r="A295" s="86" t="s">
        <v>574</v>
      </c>
      <c r="B295" s="10"/>
      <c r="C295" s="206"/>
      <c r="D295" s="175"/>
      <c r="E295" s="13"/>
      <c r="F295" s="13"/>
      <c r="G295" s="13"/>
      <c r="H295" s="11"/>
      <c r="I295" s="11"/>
      <c r="J295" s="206">
        <v>80</v>
      </c>
      <c r="K295" s="175">
        <v>103</v>
      </c>
      <c r="L295" s="54"/>
    </row>
    <row r="296" spans="1:12" ht="12.75">
      <c r="A296" s="86" t="s">
        <v>575</v>
      </c>
      <c r="B296" s="10"/>
      <c r="C296" s="206"/>
      <c r="D296" s="175"/>
      <c r="E296" s="13"/>
      <c r="F296" s="13"/>
      <c r="G296" s="13"/>
      <c r="H296" s="11"/>
      <c r="I296" s="11"/>
      <c r="J296" s="206">
        <v>103</v>
      </c>
      <c r="K296" s="175">
        <v>205</v>
      </c>
      <c r="L296" s="54"/>
    </row>
    <row r="297" spans="1:12" ht="12.75">
      <c r="A297" s="86" t="s">
        <v>576</v>
      </c>
      <c r="B297" s="10"/>
      <c r="C297" s="206"/>
      <c r="D297" s="175"/>
      <c r="E297" s="13"/>
      <c r="F297" s="13"/>
      <c r="G297" s="13"/>
      <c r="H297" s="11"/>
      <c r="I297" s="11"/>
      <c r="J297" s="206">
        <v>136</v>
      </c>
      <c r="K297" s="175">
        <v>218</v>
      </c>
      <c r="L297" s="54"/>
    </row>
    <row r="298" spans="1:12" ht="12.75">
      <c r="A298" s="86" t="s">
        <v>577</v>
      </c>
      <c r="B298" s="10"/>
      <c r="C298" s="206"/>
      <c r="D298" s="175"/>
      <c r="E298" s="13"/>
      <c r="F298" s="13"/>
      <c r="G298" s="13"/>
      <c r="H298" s="11"/>
      <c r="I298" s="11"/>
      <c r="J298" s="206">
        <v>79</v>
      </c>
      <c r="K298" s="175">
        <v>248</v>
      </c>
      <c r="L298" s="54"/>
    </row>
    <row r="299" spans="1:12" ht="12.75">
      <c r="A299" s="86" t="s">
        <v>578</v>
      </c>
      <c r="B299" s="10"/>
      <c r="C299" s="206"/>
      <c r="D299" s="175"/>
      <c r="E299" s="13"/>
      <c r="F299" s="13"/>
      <c r="G299" s="13"/>
      <c r="H299" s="11"/>
      <c r="I299" s="11"/>
      <c r="J299" s="206">
        <v>95</v>
      </c>
      <c r="K299" s="175">
        <v>203</v>
      </c>
      <c r="L299" s="54"/>
    </row>
    <row r="300" spans="1:12" ht="12.75">
      <c r="A300" s="86" t="s">
        <v>579</v>
      </c>
      <c r="B300" s="10"/>
      <c r="C300" s="206"/>
      <c r="D300" s="175"/>
      <c r="E300" s="13"/>
      <c r="F300" s="13"/>
      <c r="G300" s="13"/>
      <c r="H300" s="11"/>
      <c r="I300" s="11"/>
      <c r="J300" s="206">
        <v>163</v>
      </c>
      <c r="K300" s="175">
        <v>254</v>
      </c>
      <c r="L300" s="54"/>
    </row>
    <row r="301" spans="1:12" ht="12.75">
      <c r="A301" s="86" t="s">
        <v>580</v>
      </c>
      <c r="B301" s="10"/>
      <c r="C301" s="206"/>
      <c r="D301" s="175"/>
      <c r="E301" s="13"/>
      <c r="F301" s="13"/>
      <c r="G301" s="13"/>
      <c r="H301" s="11"/>
      <c r="I301" s="11"/>
      <c r="J301" s="206">
        <v>76</v>
      </c>
      <c r="K301" s="175">
        <v>73</v>
      </c>
      <c r="L301" s="54"/>
    </row>
    <row r="302" spans="1:12" ht="12.75">
      <c r="A302" s="86" t="s">
        <v>581</v>
      </c>
      <c r="B302" s="10"/>
      <c r="C302" s="206"/>
      <c r="D302" s="175"/>
      <c r="E302" s="13"/>
      <c r="F302" s="13"/>
      <c r="G302" s="13"/>
      <c r="H302" s="11"/>
      <c r="I302" s="11"/>
      <c r="J302" s="206">
        <v>276</v>
      </c>
      <c r="K302" s="175">
        <v>272</v>
      </c>
      <c r="L302" s="54"/>
    </row>
    <row r="303" spans="1:12" ht="12.75">
      <c r="A303" s="86" t="s">
        <v>582</v>
      </c>
      <c r="B303" s="10"/>
      <c r="C303" s="206"/>
      <c r="D303" s="175"/>
      <c r="E303" s="13"/>
      <c r="F303" s="13"/>
      <c r="G303" s="13"/>
      <c r="H303" s="11"/>
      <c r="I303" s="11"/>
      <c r="J303" s="206">
        <v>238</v>
      </c>
      <c r="K303" s="175">
        <v>58</v>
      </c>
      <c r="L303" s="54"/>
    </row>
    <row r="304" spans="1:12" ht="12.75">
      <c r="A304" s="86" t="s">
        <v>583</v>
      </c>
      <c r="B304" s="20"/>
      <c r="C304" s="206"/>
      <c r="D304" s="175"/>
      <c r="E304" s="110"/>
      <c r="F304" s="110"/>
      <c r="G304" s="110"/>
      <c r="H304" s="21"/>
      <c r="I304" s="21"/>
      <c r="J304" s="206">
        <v>141</v>
      </c>
      <c r="K304" s="175">
        <v>69</v>
      </c>
      <c r="L304" s="54"/>
    </row>
    <row r="305" spans="1:12" ht="12.75">
      <c r="A305" s="240" t="s">
        <v>584</v>
      </c>
      <c r="B305" s="20"/>
      <c r="C305" s="206"/>
      <c r="D305" s="172"/>
      <c r="E305" s="110"/>
      <c r="F305" s="110"/>
      <c r="G305" s="110"/>
      <c r="H305" s="21"/>
      <c r="I305" s="21"/>
      <c r="J305" s="206">
        <v>5</v>
      </c>
      <c r="K305" s="172">
        <v>0</v>
      </c>
      <c r="L305" s="54"/>
    </row>
    <row r="306" spans="1:12" ht="12.75">
      <c r="A306" s="501" t="s">
        <v>57</v>
      </c>
      <c r="B306" s="502"/>
      <c r="C306" s="206"/>
      <c r="D306" s="177"/>
      <c r="E306" s="503"/>
      <c r="F306" s="504"/>
      <c r="G306" s="504"/>
      <c r="H306" s="504"/>
      <c r="I306" s="505"/>
      <c r="J306" s="206">
        <v>1521</v>
      </c>
      <c r="K306" s="177">
        <v>3558</v>
      </c>
      <c r="L306" s="54"/>
    </row>
    <row r="307" spans="1:12" ht="13.5" thickBot="1">
      <c r="A307" s="32" t="s">
        <v>2</v>
      </c>
      <c r="B307" s="33"/>
      <c r="C307" s="185"/>
      <c r="D307" s="185"/>
      <c r="E307" s="33"/>
      <c r="F307" s="33"/>
      <c r="G307" s="33"/>
      <c r="H307" s="33"/>
      <c r="I307" s="33"/>
      <c r="J307" s="185">
        <f>SUM(J290:J306)</f>
        <v>3670</v>
      </c>
      <c r="K307" s="185">
        <f>SUM(K290:K306)</f>
        <v>6764</v>
      </c>
      <c r="L307" s="54"/>
    </row>
    <row r="308" spans="1:12" ht="13.5" thickBot="1">
      <c r="A308" s="18" t="s">
        <v>56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4"/>
    </row>
    <row r="309" spans="1:12" ht="12.75">
      <c r="A309" s="9" t="s">
        <v>140</v>
      </c>
      <c r="B309" s="167">
        <v>1</v>
      </c>
      <c r="C309" s="221">
        <v>26</v>
      </c>
      <c r="D309" s="168">
        <v>12</v>
      </c>
      <c r="E309" s="181">
        <v>616</v>
      </c>
      <c r="F309" s="181">
        <v>22</v>
      </c>
      <c r="G309" s="181">
        <v>181</v>
      </c>
      <c r="H309" s="181">
        <v>7</v>
      </c>
      <c r="I309" s="188">
        <v>0</v>
      </c>
      <c r="J309" s="66"/>
      <c r="K309" s="67"/>
      <c r="L309" s="54"/>
    </row>
    <row r="310" spans="1:12" ht="12.75">
      <c r="A310" s="9" t="s">
        <v>141</v>
      </c>
      <c r="B310" s="173">
        <v>3</v>
      </c>
      <c r="C310" s="222">
        <v>12</v>
      </c>
      <c r="D310" s="174">
        <v>13</v>
      </c>
      <c r="E310" s="183">
        <v>482</v>
      </c>
      <c r="F310" s="183">
        <v>11</v>
      </c>
      <c r="G310" s="183">
        <v>110</v>
      </c>
      <c r="H310" s="183">
        <v>5</v>
      </c>
      <c r="I310" s="190">
        <v>0</v>
      </c>
      <c r="J310" s="10"/>
      <c r="K310" s="12"/>
      <c r="L310" s="54"/>
    </row>
    <row r="311" spans="1:12" ht="12.75">
      <c r="A311" s="9" t="s">
        <v>142</v>
      </c>
      <c r="B311" s="173">
        <v>4</v>
      </c>
      <c r="C311" s="222">
        <v>14</v>
      </c>
      <c r="D311" s="174">
        <v>13</v>
      </c>
      <c r="E311" s="183">
        <v>232</v>
      </c>
      <c r="F311" s="183">
        <v>10</v>
      </c>
      <c r="G311" s="183">
        <v>83</v>
      </c>
      <c r="H311" s="183">
        <v>5</v>
      </c>
      <c r="I311" s="190">
        <v>0</v>
      </c>
      <c r="J311" s="10"/>
      <c r="K311" s="12"/>
      <c r="L311" s="54"/>
    </row>
    <row r="312" spans="1:12" ht="12.75">
      <c r="A312" s="9" t="s">
        <v>143</v>
      </c>
      <c r="B312" s="173">
        <v>0</v>
      </c>
      <c r="C312" s="222">
        <v>1</v>
      </c>
      <c r="D312" s="174">
        <v>0</v>
      </c>
      <c r="E312" s="183">
        <v>66</v>
      </c>
      <c r="F312" s="183">
        <v>2</v>
      </c>
      <c r="G312" s="183">
        <v>21</v>
      </c>
      <c r="H312" s="183">
        <v>3</v>
      </c>
      <c r="I312" s="190">
        <v>0</v>
      </c>
      <c r="J312" s="10"/>
      <c r="K312" s="12"/>
      <c r="L312" s="54"/>
    </row>
    <row r="313" spans="1:12" ht="12.75">
      <c r="A313" s="9" t="s">
        <v>144</v>
      </c>
      <c r="B313" s="173">
        <v>5</v>
      </c>
      <c r="C313" s="222">
        <v>27</v>
      </c>
      <c r="D313" s="174">
        <v>16</v>
      </c>
      <c r="E313" s="183">
        <v>426</v>
      </c>
      <c r="F313" s="183">
        <v>19</v>
      </c>
      <c r="G313" s="183">
        <v>149</v>
      </c>
      <c r="H313" s="183">
        <v>8</v>
      </c>
      <c r="I313" s="190">
        <v>0</v>
      </c>
      <c r="J313" s="10"/>
      <c r="K313" s="12"/>
      <c r="L313" s="54"/>
    </row>
    <row r="314" spans="1:12" ht="12.75">
      <c r="A314" s="9" t="s">
        <v>145</v>
      </c>
      <c r="B314" s="173">
        <v>0</v>
      </c>
      <c r="C314" s="222">
        <v>0</v>
      </c>
      <c r="D314" s="174">
        <v>3</v>
      </c>
      <c r="E314" s="183">
        <v>93</v>
      </c>
      <c r="F314" s="183">
        <v>1</v>
      </c>
      <c r="G314" s="183">
        <v>22</v>
      </c>
      <c r="H314" s="183">
        <v>3</v>
      </c>
      <c r="I314" s="190">
        <v>0</v>
      </c>
      <c r="J314" s="10"/>
      <c r="K314" s="12"/>
      <c r="L314" s="54"/>
    </row>
    <row r="315" spans="1:12" ht="12.75">
      <c r="A315" s="9" t="s">
        <v>57</v>
      </c>
      <c r="B315" s="186">
        <v>6</v>
      </c>
      <c r="C315" s="235">
        <v>13</v>
      </c>
      <c r="D315" s="176">
        <v>8</v>
      </c>
      <c r="E315" s="193">
        <v>431</v>
      </c>
      <c r="F315" s="193">
        <v>3</v>
      </c>
      <c r="G315" s="193">
        <v>234</v>
      </c>
      <c r="H315" s="193">
        <v>5</v>
      </c>
      <c r="I315" s="192">
        <v>0</v>
      </c>
      <c r="J315" s="68"/>
      <c r="K315" s="69"/>
      <c r="L315" s="54"/>
    </row>
    <row r="316" spans="1:12" ht="12.75">
      <c r="A316" s="32" t="s">
        <v>2</v>
      </c>
      <c r="B316" s="16">
        <f aca="true" t="shared" si="3" ref="B316:I316">SUM(B309:B315)</f>
        <v>19</v>
      </c>
      <c r="C316" s="16">
        <f>SUM(C309:C315)</f>
        <v>93</v>
      </c>
      <c r="D316" s="16">
        <f t="shared" si="3"/>
        <v>65</v>
      </c>
      <c r="E316" s="16">
        <f t="shared" si="3"/>
        <v>2346</v>
      </c>
      <c r="F316" s="16">
        <f t="shared" si="3"/>
        <v>68</v>
      </c>
      <c r="G316" s="16">
        <f t="shared" si="3"/>
        <v>800</v>
      </c>
      <c r="H316" s="16">
        <f t="shared" si="3"/>
        <v>36</v>
      </c>
      <c r="I316" s="16">
        <f t="shared" si="3"/>
        <v>0</v>
      </c>
      <c r="J316" s="16"/>
      <c r="K316" s="16"/>
      <c r="L316" s="54"/>
    </row>
    <row r="317" spans="1:12" ht="13.5" thickBot="1">
      <c r="A317" s="35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54"/>
    </row>
    <row r="318" spans="1:12" ht="13.5" thickBot="1">
      <c r="A318" s="18" t="s">
        <v>58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4"/>
    </row>
    <row r="319" spans="1:12" ht="12.75">
      <c r="A319" s="227" t="s">
        <v>585</v>
      </c>
      <c r="B319" s="205">
        <v>2</v>
      </c>
      <c r="C319" s="263">
        <v>3</v>
      </c>
      <c r="D319" s="333">
        <v>8</v>
      </c>
      <c r="E319" s="318">
        <v>464</v>
      </c>
      <c r="F319" s="263">
        <v>19</v>
      </c>
      <c r="G319" s="263">
        <v>343</v>
      </c>
      <c r="H319" s="181">
        <v>9</v>
      </c>
      <c r="I319" s="169">
        <v>1</v>
      </c>
      <c r="J319" s="66"/>
      <c r="K319" s="67"/>
      <c r="L319" s="54"/>
    </row>
    <row r="320" spans="1:12" ht="12.75">
      <c r="A320" s="227" t="s">
        <v>586</v>
      </c>
      <c r="B320" s="206">
        <v>1</v>
      </c>
      <c r="C320" s="171">
        <v>7</v>
      </c>
      <c r="D320" s="171">
        <v>12</v>
      </c>
      <c r="E320" s="201">
        <v>379</v>
      </c>
      <c r="F320" s="171">
        <v>14</v>
      </c>
      <c r="G320" s="171">
        <v>190</v>
      </c>
      <c r="H320" s="183">
        <v>3</v>
      </c>
      <c r="I320" s="175">
        <v>0</v>
      </c>
      <c r="J320" s="10"/>
      <c r="K320" s="12"/>
      <c r="L320" s="54"/>
    </row>
    <row r="321" spans="1:12" ht="12.75">
      <c r="A321" s="227" t="s">
        <v>587</v>
      </c>
      <c r="B321" s="206">
        <v>0</v>
      </c>
      <c r="C321" s="171">
        <v>8</v>
      </c>
      <c r="D321" s="171">
        <v>20</v>
      </c>
      <c r="E321" s="201">
        <v>393</v>
      </c>
      <c r="F321" s="171">
        <v>18</v>
      </c>
      <c r="G321" s="183">
        <v>430</v>
      </c>
      <c r="H321" s="183">
        <v>14</v>
      </c>
      <c r="I321" s="175">
        <v>0</v>
      </c>
      <c r="J321" s="10"/>
      <c r="K321" s="12"/>
      <c r="L321" s="54"/>
    </row>
    <row r="322" spans="1:12" ht="12.75">
      <c r="A322" s="227" t="s">
        <v>588</v>
      </c>
      <c r="B322" s="206">
        <v>4</v>
      </c>
      <c r="C322" s="171">
        <v>4</v>
      </c>
      <c r="D322" s="171">
        <v>15</v>
      </c>
      <c r="E322" s="201">
        <v>242</v>
      </c>
      <c r="F322" s="171">
        <v>22</v>
      </c>
      <c r="G322" s="183">
        <v>436</v>
      </c>
      <c r="H322" s="183">
        <v>9</v>
      </c>
      <c r="I322" s="175">
        <v>0</v>
      </c>
      <c r="J322" s="10"/>
      <c r="K322" s="12"/>
      <c r="L322" s="54"/>
    </row>
    <row r="323" spans="1:12" ht="12.75">
      <c r="A323" s="227" t="s">
        <v>589</v>
      </c>
      <c r="B323" s="206">
        <v>1</v>
      </c>
      <c r="C323" s="171">
        <v>2</v>
      </c>
      <c r="D323" s="171">
        <v>3</v>
      </c>
      <c r="E323" s="201">
        <v>299</v>
      </c>
      <c r="F323" s="171">
        <v>6</v>
      </c>
      <c r="G323" s="183">
        <v>99</v>
      </c>
      <c r="H323" s="183">
        <v>3</v>
      </c>
      <c r="I323" s="175">
        <v>0</v>
      </c>
      <c r="J323" s="10"/>
      <c r="K323" s="12"/>
      <c r="L323" s="54"/>
    </row>
    <row r="324" spans="1:12" ht="12.75">
      <c r="A324" s="227" t="s">
        <v>590</v>
      </c>
      <c r="B324" s="206">
        <v>1</v>
      </c>
      <c r="C324" s="171">
        <v>7</v>
      </c>
      <c r="D324" s="171">
        <v>7</v>
      </c>
      <c r="E324" s="201">
        <v>444</v>
      </c>
      <c r="F324" s="171">
        <v>7</v>
      </c>
      <c r="G324" s="183">
        <v>88</v>
      </c>
      <c r="H324" s="183">
        <v>1</v>
      </c>
      <c r="I324" s="175">
        <v>0</v>
      </c>
      <c r="J324" s="10"/>
      <c r="K324" s="12"/>
      <c r="L324" s="54"/>
    </row>
    <row r="325" spans="1:12" ht="12.75">
      <c r="A325" s="227" t="s">
        <v>591</v>
      </c>
      <c r="B325" s="206">
        <v>1</v>
      </c>
      <c r="C325" s="171">
        <v>9</v>
      </c>
      <c r="D325" s="171">
        <v>12</v>
      </c>
      <c r="E325" s="201">
        <v>228</v>
      </c>
      <c r="F325" s="171">
        <v>7</v>
      </c>
      <c r="G325" s="183">
        <v>129</v>
      </c>
      <c r="H325" s="183">
        <v>7</v>
      </c>
      <c r="I325" s="175">
        <v>0</v>
      </c>
      <c r="J325" s="10"/>
      <c r="K325" s="12"/>
      <c r="L325" s="54"/>
    </row>
    <row r="326" spans="1:12" ht="12.75">
      <c r="A326" s="227" t="s">
        <v>592</v>
      </c>
      <c r="B326" s="206">
        <v>0</v>
      </c>
      <c r="C326" s="171">
        <v>6</v>
      </c>
      <c r="D326" s="171">
        <v>8</v>
      </c>
      <c r="E326" s="201">
        <v>247</v>
      </c>
      <c r="F326" s="171">
        <v>9</v>
      </c>
      <c r="G326" s="183">
        <v>86</v>
      </c>
      <c r="H326" s="183">
        <v>2</v>
      </c>
      <c r="I326" s="175">
        <v>0</v>
      </c>
      <c r="J326" s="10"/>
      <c r="K326" s="12"/>
      <c r="L326" s="54"/>
    </row>
    <row r="327" spans="1:12" ht="12.75">
      <c r="A327" s="227" t="s">
        <v>593</v>
      </c>
      <c r="B327" s="206">
        <v>1</v>
      </c>
      <c r="C327" s="171">
        <v>5</v>
      </c>
      <c r="D327" s="171">
        <v>12</v>
      </c>
      <c r="E327" s="201">
        <v>364</v>
      </c>
      <c r="F327" s="171">
        <v>10</v>
      </c>
      <c r="G327" s="183">
        <v>172</v>
      </c>
      <c r="H327" s="183">
        <v>4</v>
      </c>
      <c r="I327" s="175">
        <v>0</v>
      </c>
      <c r="J327" s="10"/>
      <c r="K327" s="12"/>
      <c r="L327" s="54"/>
    </row>
    <row r="328" spans="1:12" ht="12.75">
      <c r="A328" s="227" t="s">
        <v>594</v>
      </c>
      <c r="B328" s="206">
        <v>3</v>
      </c>
      <c r="C328" s="171">
        <v>9</v>
      </c>
      <c r="D328" s="171">
        <v>7</v>
      </c>
      <c r="E328" s="201">
        <v>217</v>
      </c>
      <c r="F328" s="171">
        <v>6</v>
      </c>
      <c r="G328" s="183">
        <v>178</v>
      </c>
      <c r="H328" s="183">
        <v>1</v>
      </c>
      <c r="I328" s="175">
        <v>0</v>
      </c>
      <c r="J328" s="10"/>
      <c r="K328" s="12"/>
      <c r="L328" s="54"/>
    </row>
    <row r="329" spans="1:12" ht="12.75">
      <c r="A329" s="227" t="s">
        <v>595</v>
      </c>
      <c r="B329" s="206">
        <v>1</v>
      </c>
      <c r="C329" s="171">
        <v>13</v>
      </c>
      <c r="D329" s="171">
        <v>15</v>
      </c>
      <c r="E329" s="201">
        <v>342</v>
      </c>
      <c r="F329" s="171">
        <v>11</v>
      </c>
      <c r="G329" s="183">
        <v>114</v>
      </c>
      <c r="H329" s="183">
        <v>11</v>
      </c>
      <c r="I329" s="175">
        <v>0</v>
      </c>
      <c r="J329" s="10"/>
      <c r="K329" s="12"/>
      <c r="L329" s="54"/>
    </row>
    <row r="330" spans="1:12" ht="12.75">
      <c r="A330" s="227" t="s">
        <v>596</v>
      </c>
      <c r="B330" s="206">
        <v>1</v>
      </c>
      <c r="C330" s="171">
        <v>16</v>
      </c>
      <c r="D330" s="171">
        <v>16</v>
      </c>
      <c r="E330" s="201">
        <v>742</v>
      </c>
      <c r="F330" s="171">
        <v>14</v>
      </c>
      <c r="G330" s="183">
        <v>148</v>
      </c>
      <c r="H330" s="183">
        <v>7</v>
      </c>
      <c r="I330" s="175">
        <v>0</v>
      </c>
      <c r="J330" s="10"/>
      <c r="K330" s="12"/>
      <c r="L330" s="54"/>
    </row>
    <row r="331" spans="1:12" ht="12.75">
      <c r="A331" s="227" t="s">
        <v>597</v>
      </c>
      <c r="B331" s="206">
        <v>1</v>
      </c>
      <c r="C331" s="171">
        <v>4</v>
      </c>
      <c r="D331" s="171">
        <v>4</v>
      </c>
      <c r="E331" s="201">
        <v>239</v>
      </c>
      <c r="F331" s="171">
        <v>9</v>
      </c>
      <c r="G331" s="183">
        <v>169</v>
      </c>
      <c r="H331" s="183">
        <v>2</v>
      </c>
      <c r="I331" s="175">
        <v>0</v>
      </c>
      <c r="J331" s="10"/>
      <c r="K331" s="12"/>
      <c r="L331" s="54"/>
    </row>
    <row r="332" spans="1:12" ht="12.75">
      <c r="A332" s="227" t="s">
        <v>598</v>
      </c>
      <c r="B332" s="206">
        <v>1</v>
      </c>
      <c r="C332" s="171">
        <v>4</v>
      </c>
      <c r="D332" s="171">
        <v>17</v>
      </c>
      <c r="E332" s="201">
        <v>440</v>
      </c>
      <c r="F332" s="171">
        <v>18</v>
      </c>
      <c r="G332" s="183">
        <v>240</v>
      </c>
      <c r="H332" s="183">
        <v>5</v>
      </c>
      <c r="I332" s="175">
        <v>0</v>
      </c>
      <c r="J332" s="10"/>
      <c r="K332" s="12"/>
      <c r="L332" s="54"/>
    </row>
    <row r="333" spans="1:12" ht="12.75">
      <c r="A333" s="227" t="s">
        <v>599</v>
      </c>
      <c r="B333" s="206">
        <v>2</v>
      </c>
      <c r="C333" s="171">
        <v>5</v>
      </c>
      <c r="D333" s="171">
        <v>7</v>
      </c>
      <c r="E333" s="201">
        <v>293</v>
      </c>
      <c r="F333" s="171">
        <v>7</v>
      </c>
      <c r="G333" s="183">
        <v>223</v>
      </c>
      <c r="H333" s="183">
        <v>4</v>
      </c>
      <c r="I333" s="175">
        <v>1</v>
      </c>
      <c r="J333" s="10"/>
      <c r="K333" s="12"/>
      <c r="L333" s="54"/>
    </row>
    <row r="334" spans="1:12" ht="12.75">
      <c r="A334" s="227" t="s">
        <v>600</v>
      </c>
      <c r="B334" s="206">
        <v>1</v>
      </c>
      <c r="C334" s="171">
        <v>4</v>
      </c>
      <c r="D334" s="171">
        <v>12</v>
      </c>
      <c r="E334" s="201">
        <v>292</v>
      </c>
      <c r="F334" s="171">
        <v>21</v>
      </c>
      <c r="G334" s="183">
        <v>413</v>
      </c>
      <c r="H334" s="183">
        <v>16</v>
      </c>
      <c r="I334" s="175">
        <v>1</v>
      </c>
      <c r="J334" s="10"/>
      <c r="K334" s="12"/>
      <c r="L334" s="54"/>
    </row>
    <row r="335" spans="1:12" ht="12.75">
      <c r="A335" s="227" t="s">
        <v>601</v>
      </c>
      <c r="B335" s="206">
        <v>1</v>
      </c>
      <c r="C335" s="171">
        <v>1</v>
      </c>
      <c r="D335" s="171">
        <v>2</v>
      </c>
      <c r="E335" s="201">
        <v>131</v>
      </c>
      <c r="F335" s="171">
        <v>3</v>
      </c>
      <c r="G335" s="183">
        <v>23</v>
      </c>
      <c r="H335" s="183">
        <v>4</v>
      </c>
      <c r="I335" s="175">
        <v>0</v>
      </c>
      <c r="J335" s="10"/>
      <c r="K335" s="12"/>
      <c r="L335" s="54"/>
    </row>
    <row r="336" spans="1:12" ht="12.75">
      <c r="A336" s="227" t="s">
        <v>602</v>
      </c>
      <c r="B336" s="206">
        <v>5</v>
      </c>
      <c r="C336" s="171">
        <v>4</v>
      </c>
      <c r="D336" s="171">
        <v>11</v>
      </c>
      <c r="E336" s="201">
        <v>496</v>
      </c>
      <c r="F336" s="171">
        <v>25</v>
      </c>
      <c r="G336" s="183">
        <v>298</v>
      </c>
      <c r="H336" s="183">
        <v>5</v>
      </c>
      <c r="I336" s="175">
        <v>1</v>
      </c>
      <c r="J336" s="10"/>
      <c r="K336" s="12"/>
      <c r="L336" s="54"/>
    </row>
    <row r="337" spans="1:12" ht="12.75">
      <c r="A337" s="227" t="s">
        <v>603</v>
      </c>
      <c r="B337" s="206">
        <v>1</v>
      </c>
      <c r="C337" s="171">
        <v>2</v>
      </c>
      <c r="D337" s="171">
        <v>2</v>
      </c>
      <c r="E337" s="201">
        <v>202</v>
      </c>
      <c r="F337" s="171">
        <v>4</v>
      </c>
      <c r="G337" s="183">
        <v>74</v>
      </c>
      <c r="H337" s="183">
        <v>8</v>
      </c>
      <c r="I337" s="175">
        <v>0</v>
      </c>
      <c r="J337" s="10"/>
      <c r="K337" s="12"/>
      <c r="L337" s="54"/>
    </row>
    <row r="338" spans="1:12" ht="12.75">
      <c r="A338" s="227" t="s">
        <v>604</v>
      </c>
      <c r="B338" s="206">
        <v>0</v>
      </c>
      <c r="C338" s="171">
        <v>1</v>
      </c>
      <c r="D338" s="171">
        <v>1</v>
      </c>
      <c r="E338" s="201">
        <v>111</v>
      </c>
      <c r="F338" s="171">
        <v>2</v>
      </c>
      <c r="G338" s="183">
        <v>31</v>
      </c>
      <c r="H338" s="183">
        <v>2</v>
      </c>
      <c r="I338" s="175">
        <v>0</v>
      </c>
      <c r="J338" s="10"/>
      <c r="K338" s="12"/>
      <c r="L338" s="54"/>
    </row>
    <row r="339" spans="1:12" ht="12.75">
      <c r="A339" s="227" t="s">
        <v>605</v>
      </c>
      <c r="B339" s="206">
        <v>1</v>
      </c>
      <c r="C339" s="171">
        <v>2</v>
      </c>
      <c r="D339" s="171">
        <v>2</v>
      </c>
      <c r="E339" s="201">
        <v>197</v>
      </c>
      <c r="F339" s="171">
        <v>5</v>
      </c>
      <c r="G339" s="183">
        <v>96</v>
      </c>
      <c r="H339" s="183">
        <v>0</v>
      </c>
      <c r="I339" s="175">
        <v>0</v>
      </c>
      <c r="J339" s="10"/>
      <c r="K339" s="12"/>
      <c r="L339" s="54"/>
    </row>
    <row r="340" spans="1:12" ht="12.75">
      <c r="A340" s="227" t="s">
        <v>606</v>
      </c>
      <c r="B340" s="206">
        <v>0</v>
      </c>
      <c r="C340" s="171">
        <v>8</v>
      </c>
      <c r="D340" s="171">
        <v>6</v>
      </c>
      <c r="E340" s="201">
        <v>437</v>
      </c>
      <c r="F340" s="171">
        <v>13</v>
      </c>
      <c r="G340" s="183">
        <v>229</v>
      </c>
      <c r="H340" s="183">
        <v>7</v>
      </c>
      <c r="I340" s="175">
        <v>0</v>
      </c>
      <c r="J340" s="10"/>
      <c r="K340" s="12"/>
      <c r="L340" s="54"/>
    </row>
    <row r="341" spans="1:12" ht="12.75">
      <c r="A341" s="227" t="s">
        <v>607</v>
      </c>
      <c r="B341" s="206">
        <v>4</v>
      </c>
      <c r="C341" s="171">
        <v>13</v>
      </c>
      <c r="D341" s="171">
        <v>10</v>
      </c>
      <c r="E341" s="201">
        <v>575</v>
      </c>
      <c r="F341" s="171">
        <v>13</v>
      </c>
      <c r="G341" s="183">
        <v>146</v>
      </c>
      <c r="H341" s="183">
        <v>12</v>
      </c>
      <c r="I341" s="175">
        <v>0</v>
      </c>
      <c r="J341" s="10"/>
      <c r="K341" s="12"/>
      <c r="L341" s="54"/>
    </row>
    <row r="342" spans="1:12" ht="12.75">
      <c r="A342" s="227" t="s">
        <v>608</v>
      </c>
      <c r="B342" s="206">
        <v>0</v>
      </c>
      <c r="C342" s="171">
        <v>0</v>
      </c>
      <c r="D342" s="171">
        <v>2</v>
      </c>
      <c r="E342" s="201">
        <v>79</v>
      </c>
      <c r="F342" s="171">
        <v>0</v>
      </c>
      <c r="G342" s="183">
        <v>63</v>
      </c>
      <c r="H342" s="183">
        <v>0</v>
      </c>
      <c r="I342" s="175">
        <v>0</v>
      </c>
      <c r="J342" s="10"/>
      <c r="K342" s="12"/>
      <c r="L342" s="54"/>
    </row>
    <row r="343" spans="1:12" ht="12.75">
      <c r="A343" s="227" t="s">
        <v>609</v>
      </c>
      <c r="B343" s="206">
        <v>2</v>
      </c>
      <c r="C343" s="171">
        <v>13</v>
      </c>
      <c r="D343" s="171">
        <v>30</v>
      </c>
      <c r="E343" s="201">
        <v>586</v>
      </c>
      <c r="F343" s="171">
        <v>16</v>
      </c>
      <c r="G343" s="183">
        <v>282</v>
      </c>
      <c r="H343" s="183">
        <v>1</v>
      </c>
      <c r="I343" s="175">
        <v>0</v>
      </c>
      <c r="J343" s="10"/>
      <c r="K343" s="12"/>
      <c r="L343" s="54"/>
    </row>
    <row r="344" spans="1:12" ht="12.75">
      <c r="A344" s="227" t="s">
        <v>610</v>
      </c>
      <c r="B344" s="206">
        <v>2</v>
      </c>
      <c r="C344" s="171">
        <v>3</v>
      </c>
      <c r="D344" s="171">
        <v>7</v>
      </c>
      <c r="E344" s="201">
        <v>440</v>
      </c>
      <c r="F344" s="171">
        <v>8</v>
      </c>
      <c r="G344" s="183">
        <v>209</v>
      </c>
      <c r="H344" s="183">
        <v>2</v>
      </c>
      <c r="I344" s="175">
        <v>0</v>
      </c>
      <c r="J344" s="10"/>
      <c r="K344" s="12"/>
      <c r="L344" s="54"/>
    </row>
    <row r="345" spans="1:12" ht="12.75">
      <c r="A345" s="227" t="s">
        <v>611</v>
      </c>
      <c r="B345" s="206">
        <v>2</v>
      </c>
      <c r="C345" s="171">
        <v>8</v>
      </c>
      <c r="D345" s="171">
        <v>6</v>
      </c>
      <c r="E345" s="201">
        <v>360</v>
      </c>
      <c r="F345" s="171">
        <v>11</v>
      </c>
      <c r="G345" s="183">
        <v>128</v>
      </c>
      <c r="H345" s="183">
        <v>11</v>
      </c>
      <c r="I345" s="175">
        <v>0</v>
      </c>
      <c r="J345" s="10"/>
      <c r="K345" s="12"/>
      <c r="L345" s="54"/>
    </row>
    <row r="346" spans="1:12" ht="12.75">
      <c r="A346" s="227" t="s">
        <v>612</v>
      </c>
      <c r="B346" s="206">
        <v>1</v>
      </c>
      <c r="C346" s="171">
        <v>9</v>
      </c>
      <c r="D346" s="171">
        <v>7</v>
      </c>
      <c r="E346" s="201">
        <v>541</v>
      </c>
      <c r="F346" s="171">
        <v>10</v>
      </c>
      <c r="G346" s="183">
        <v>130</v>
      </c>
      <c r="H346" s="183">
        <v>17</v>
      </c>
      <c r="I346" s="175">
        <v>0</v>
      </c>
      <c r="J346" s="10"/>
      <c r="K346" s="12"/>
      <c r="L346" s="54"/>
    </row>
    <row r="347" spans="1:12" ht="12.75">
      <c r="A347" s="227" t="s">
        <v>613</v>
      </c>
      <c r="B347" s="206">
        <v>0</v>
      </c>
      <c r="C347" s="171">
        <v>13</v>
      </c>
      <c r="D347" s="171">
        <v>16</v>
      </c>
      <c r="E347" s="201">
        <v>419</v>
      </c>
      <c r="F347" s="171">
        <v>30</v>
      </c>
      <c r="G347" s="183">
        <v>574</v>
      </c>
      <c r="H347" s="183">
        <v>7</v>
      </c>
      <c r="I347" s="175">
        <v>0</v>
      </c>
      <c r="J347" s="10"/>
      <c r="K347" s="12"/>
      <c r="L347" s="54"/>
    </row>
    <row r="348" spans="1:12" ht="12.75">
      <c r="A348" s="227" t="s">
        <v>614</v>
      </c>
      <c r="B348" s="206">
        <v>1</v>
      </c>
      <c r="C348" s="171">
        <v>1</v>
      </c>
      <c r="D348" s="171">
        <v>10</v>
      </c>
      <c r="E348" s="201">
        <v>469</v>
      </c>
      <c r="F348" s="171">
        <v>16</v>
      </c>
      <c r="G348" s="183">
        <v>191</v>
      </c>
      <c r="H348" s="183">
        <v>9</v>
      </c>
      <c r="I348" s="175">
        <v>0</v>
      </c>
      <c r="J348" s="10"/>
      <c r="K348" s="12"/>
      <c r="L348" s="54"/>
    </row>
    <row r="349" spans="1:12" ht="12.75">
      <c r="A349" s="227" t="s">
        <v>615</v>
      </c>
      <c r="B349" s="206">
        <v>0</v>
      </c>
      <c r="C349" s="171">
        <v>3</v>
      </c>
      <c r="D349" s="171">
        <v>14</v>
      </c>
      <c r="E349" s="201">
        <v>244</v>
      </c>
      <c r="F349" s="171">
        <v>5</v>
      </c>
      <c r="G349" s="183">
        <v>71</v>
      </c>
      <c r="H349" s="183">
        <v>2</v>
      </c>
      <c r="I349" s="175">
        <v>0</v>
      </c>
      <c r="J349" s="10"/>
      <c r="K349" s="12"/>
      <c r="L349" s="54"/>
    </row>
    <row r="350" spans="1:12" ht="12.75">
      <c r="A350" s="228" t="s">
        <v>616</v>
      </c>
      <c r="B350" s="206">
        <v>1</v>
      </c>
      <c r="C350" s="171">
        <v>4</v>
      </c>
      <c r="D350" s="171">
        <v>2</v>
      </c>
      <c r="E350" s="201">
        <v>155</v>
      </c>
      <c r="F350" s="171">
        <v>6</v>
      </c>
      <c r="G350" s="183">
        <v>58</v>
      </c>
      <c r="H350" s="183">
        <v>3</v>
      </c>
      <c r="I350" s="175">
        <v>0</v>
      </c>
      <c r="J350" s="10"/>
      <c r="K350" s="12"/>
      <c r="L350" s="54"/>
    </row>
    <row r="351" spans="1:12" ht="12.75">
      <c r="A351" s="32" t="s">
        <v>2</v>
      </c>
      <c r="B351" s="16">
        <f aca="true" t="shared" si="4" ref="B351:I351">SUM(B319:B350)</f>
        <v>42</v>
      </c>
      <c r="C351" s="16">
        <f t="shared" si="4"/>
        <v>191</v>
      </c>
      <c r="D351" s="16">
        <f t="shared" si="4"/>
        <v>303</v>
      </c>
      <c r="E351" s="16">
        <f t="shared" si="4"/>
        <v>11067</v>
      </c>
      <c r="F351" s="16">
        <f t="shared" si="4"/>
        <v>365</v>
      </c>
      <c r="G351" s="16">
        <f t="shared" si="4"/>
        <v>6061</v>
      </c>
      <c r="H351" s="16">
        <f t="shared" si="4"/>
        <v>188</v>
      </c>
      <c r="I351" s="16">
        <f t="shared" si="4"/>
        <v>4</v>
      </c>
      <c r="J351" s="16"/>
      <c r="K351" s="16"/>
      <c r="L351" s="54"/>
    </row>
    <row r="352" spans="1:12" ht="13.5" thickBot="1">
      <c r="A352" s="34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54"/>
    </row>
    <row r="353" spans="1:12" ht="13.5" thickBot="1">
      <c r="A353" s="18" t="s">
        <v>59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54"/>
    </row>
    <row r="354" spans="1:12" ht="12.75">
      <c r="A354" s="223">
        <v>1</v>
      </c>
      <c r="B354" s="66"/>
      <c r="C354" s="67"/>
      <c r="D354" s="66"/>
      <c r="E354" s="109"/>
      <c r="F354" s="109"/>
      <c r="G354" s="109"/>
      <c r="H354" s="70"/>
      <c r="I354" s="70"/>
      <c r="J354" s="205">
        <v>424</v>
      </c>
      <c r="K354" s="169">
        <v>162</v>
      </c>
      <c r="L354" s="54"/>
    </row>
    <row r="355" spans="1:12" ht="12.75">
      <c r="A355" s="224">
        <v>2</v>
      </c>
      <c r="B355" s="10"/>
      <c r="C355" s="12"/>
      <c r="D355" s="10"/>
      <c r="E355" s="13"/>
      <c r="F355" s="13"/>
      <c r="G355" s="13"/>
      <c r="H355" s="11"/>
      <c r="I355" s="11"/>
      <c r="J355" s="206">
        <v>423</v>
      </c>
      <c r="K355" s="175">
        <v>158</v>
      </c>
      <c r="L355" s="54"/>
    </row>
    <row r="356" spans="1:12" ht="12.75">
      <c r="A356" s="224">
        <v>3</v>
      </c>
      <c r="B356" s="10"/>
      <c r="C356" s="12"/>
      <c r="D356" s="10"/>
      <c r="E356" s="13"/>
      <c r="F356" s="13"/>
      <c r="G356" s="13"/>
      <c r="H356" s="11"/>
      <c r="I356" s="11"/>
      <c r="J356" s="206">
        <v>235</v>
      </c>
      <c r="K356" s="175">
        <v>104</v>
      </c>
      <c r="L356" s="54"/>
    </row>
    <row r="357" spans="1:12" ht="12.75">
      <c r="A357" s="224">
        <v>4</v>
      </c>
      <c r="B357" s="10"/>
      <c r="C357" s="12"/>
      <c r="D357" s="10"/>
      <c r="E357" s="13"/>
      <c r="F357" s="13"/>
      <c r="G357" s="13"/>
      <c r="H357" s="11"/>
      <c r="I357" s="11"/>
      <c r="J357" s="206">
        <v>418</v>
      </c>
      <c r="K357" s="175">
        <v>175</v>
      </c>
      <c r="L357" s="54"/>
    </row>
    <row r="358" spans="1:12" ht="12.75">
      <c r="A358" s="224">
        <v>5</v>
      </c>
      <c r="B358" s="10"/>
      <c r="C358" s="12"/>
      <c r="D358" s="10"/>
      <c r="E358" s="13"/>
      <c r="F358" s="13"/>
      <c r="G358" s="13"/>
      <c r="H358" s="11"/>
      <c r="I358" s="11"/>
      <c r="J358" s="206">
        <v>315</v>
      </c>
      <c r="K358" s="175">
        <v>175</v>
      </c>
      <c r="L358" s="54"/>
    </row>
    <row r="359" spans="1:12" ht="12.75">
      <c r="A359" s="224">
        <v>6</v>
      </c>
      <c r="B359" s="10"/>
      <c r="C359" s="12"/>
      <c r="D359" s="10"/>
      <c r="E359" s="13"/>
      <c r="F359" s="13"/>
      <c r="G359" s="13"/>
      <c r="H359" s="11"/>
      <c r="I359" s="11"/>
      <c r="J359" s="206">
        <v>369</v>
      </c>
      <c r="K359" s="175">
        <v>136</v>
      </c>
      <c r="L359" s="54"/>
    </row>
    <row r="360" spans="1:12" ht="12.75">
      <c r="A360" s="224">
        <v>7</v>
      </c>
      <c r="B360" s="10"/>
      <c r="C360" s="12"/>
      <c r="D360" s="10"/>
      <c r="E360" s="13"/>
      <c r="F360" s="13"/>
      <c r="G360" s="13"/>
      <c r="H360" s="11"/>
      <c r="I360" s="11"/>
      <c r="J360" s="206">
        <v>279</v>
      </c>
      <c r="K360" s="175">
        <v>240</v>
      </c>
      <c r="L360" s="54"/>
    </row>
    <row r="361" spans="1:12" ht="12.75">
      <c r="A361" s="224">
        <v>8</v>
      </c>
      <c r="B361" s="10"/>
      <c r="C361" s="12"/>
      <c r="D361" s="10"/>
      <c r="E361" s="13"/>
      <c r="F361" s="13"/>
      <c r="G361" s="13"/>
      <c r="H361" s="11"/>
      <c r="I361" s="11"/>
      <c r="J361" s="206">
        <v>387</v>
      </c>
      <c r="K361" s="175">
        <v>147</v>
      </c>
      <c r="L361" s="54"/>
    </row>
    <row r="362" spans="1:12" ht="12.75">
      <c r="A362" s="224">
        <v>9</v>
      </c>
      <c r="B362" s="10"/>
      <c r="C362" s="12"/>
      <c r="D362" s="10"/>
      <c r="E362" s="13"/>
      <c r="F362" s="13"/>
      <c r="G362" s="13"/>
      <c r="H362" s="11"/>
      <c r="I362" s="11"/>
      <c r="J362" s="206">
        <v>348</v>
      </c>
      <c r="K362" s="175">
        <v>246</v>
      </c>
      <c r="L362" s="54"/>
    </row>
    <row r="363" spans="1:12" ht="12.75">
      <c r="A363" s="224">
        <v>10</v>
      </c>
      <c r="B363" s="10"/>
      <c r="C363" s="12"/>
      <c r="D363" s="10"/>
      <c r="E363" s="13"/>
      <c r="F363" s="13"/>
      <c r="G363" s="13"/>
      <c r="H363" s="11"/>
      <c r="I363" s="11"/>
      <c r="J363" s="206">
        <v>435</v>
      </c>
      <c r="K363" s="175">
        <v>173</v>
      </c>
      <c r="L363" s="54"/>
    </row>
    <row r="364" spans="1:12" ht="12.75">
      <c r="A364" s="224">
        <v>11</v>
      </c>
      <c r="B364" s="10"/>
      <c r="C364" s="12"/>
      <c r="D364" s="10"/>
      <c r="E364" s="13"/>
      <c r="F364" s="13"/>
      <c r="G364" s="13"/>
      <c r="H364" s="11"/>
      <c r="I364" s="11"/>
      <c r="J364" s="206">
        <v>314</v>
      </c>
      <c r="K364" s="175">
        <v>273</v>
      </c>
      <c r="L364" s="54"/>
    </row>
    <row r="365" spans="1:12" ht="12.75">
      <c r="A365" s="224">
        <v>12</v>
      </c>
      <c r="B365" s="10"/>
      <c r="C365" s="12"/>
      <c r="D365" s="10"/>
      <c r="E365" s="13"/>
      <c r="F365" s="13"/>
      <c r="G365" s="13"/>
      <c r="H365" s="11"/>
      <c r="I365" s="11"/>
      <c r="J365" s="206">
        <v>375</v>
      </c>
      <c r="K365" s="175">
        <v>210</v>
      </c>
      <c r="L365" s="54"/>
    </row>
    <row r="366" spans="1:12" ht="12.75">
      <c r="A366" s="224">
        <v>13</v>
      </c>
      <c r="B366" s="10"/>
      <c r="C366" s="12"/>
      <c r="D366" s="10"/>
      <c r="E366" s="13"/>
      <c r="F366" s="13"/>
      <c r="G366" s="13"/>
      <c r="H366" s="11"/>
      <c r="I366" s="11"/>
      <c r="J366" s="206">
        <v>382</v>
      </c>
      <c r="K366" s="175">
        <v>190</v>
      </c>
      <c r="L366" s="54"/>
    </row>
    <row r="367" spans="1:12" ht="12.75">
      <c r="A367" s="224">
        <v>14</v>
      </c>
      <c r="B367" s="10"/>
      <c r="C367" s="12"/>
      <c r="D367" s="10"/>
      <c r="E367" s="13"/>
      <c r="F367" s="13"/>
      <c r="G367" s="13"/>
      <c r="H367" s="11"/>
      <c r="I367" s="11"/>
      <c r="J367" s="206">
        <v>299</v>
      </c>
      <c r="K367" s="175">
        <v>155</v>
      </c>
      <c r="L367" s="54"/>
    </row>
    <row r="368" spans="1:12" ht="12.75">
      <c r="A368" s="224">
        <v>15</v>
      </c>
      <c r="B368" s="10"/>
      <c r="C368" s="12"/>
      <c r="D368" s="10"/>
      <c r="E368" s="13"/>
      <c r="F368" s="13"/>
      <c r="G368" s="13"/>
      <c r="H368" s="11"/>
      <c r="I368" s="11"/>
      <c r="J368" s="206">
        <v>424</v>
      </c>
      <c r="K368" s="175">
        <v>182</v>
      </c>
      <c r="L368" s="54"/>
    </row>
    <row r="369" spans="1:12" ht="12.75">
      <c r="A369" s="224">
        <v>16</v>
      </c>
      <c r="B369" s="10"/>
      <c r="C369" s="12"/>
      <c r="D369" s="10"/>
      <c r="E369" s="13"/>
      <c r="F369" s="13"/>
      <c r="G369" s="13"/>
      <c r="H369" s="11"/>
      <c r="I369" s="11"/>
      <c r="J369" s="206">
        <v>430</v>
      </c>
      <c r="K369" s="175">
        <v>159</v>
      </c>
      <c r="L369" s="54"/>
    </row>
    <row r="370" spans="1:12" ht="12.75">
      <c r="A370" s="224">
        <v>17</v>
      </c>
      <c r="B370" s="10"/>
      <c r="C370" s="12"/>
      <c r="D370" s="10"/>
      <c r="E370" s="13"/>
      <c r="F370" s="13"/>
      <c r="G370" s="13"/>
      <c r="H370" s="11"/>
      <c r="I370" s="11"/>
      <c r="J370" s="206">
        <v>399</v>
      </c>
      <c r="K370" s="175">
        <v>224</v>
      </c>
      <c r="L370" s="54"/>
    </row>
    <row r="371" spans="1:12" ht="12.75">
      <c r="A371" s="224">
        <v>18</v>
      </c>
      <c r="B371" s="10"/>
      <c r="C371" s="12"/>
      <c r="D371" s="10"/>
      <c r="E371" s="13"/>
      <c r="F371" s="13"/>
      <c r="G371" s="13"/>
      <c r="H371" s="11"/>
      <c r="I371" s="11"/>
      <c r="J371" s="206">
        <v>445</v>
      </c>
      <c r="K371" s="175">
        <v>180</v>
      </c>
      <c r="L371" s="54"/>
    </row>
    <row r="372" spans="1:12" ht="12.75">
      <c r="A372" s="224">
        <v>19</v>
      </c>
      <c r="B372" s="10"/>
      <c r="C372" s="12"/>
      <c r="D372" s="10"/>
      <c r="E372" s="13"/>
      <c r="F372" s="13"/>
      <c r="G372" s="13"/>
      <c r="H372" s="11"/>
      <c r="I372" s="11"/>
      <c r="J372" s="206">
        <v>431</v>
      </c>
      <c r="K372" s="175">
        <v>171</v>
      </c>
      <c r="L372" s="54"/>
    </row>
    <row r="373" spans="1:12" ht="12.75">
      <c r="A373" s="224">
        <v>20</v>
      </c>
      <c r="B373" s="10"/>
      <c r="C373" s="12"/>
      <c r="D373" s="10"/>
      <c r="E373" s="13"/>
      <c r="F373" s="13"/>
      <c r="G373" s="13"/>
      <c r="H373" s="11"/>
      <c r="I373" s="11"/>
      <c r="J373" s="206">
        <v>320</v>
      </c>
      <c r="K373" s="175">
        <v>165</v>
      </c>
      <c r="L373" s="54"/>
    </row>
    <row r="374" spans="1:12" ht="12.75">
      <c r="A374" s="224">
        <v>21</v>
      </c>
      <c r="B374" s="10"/>
      <c r="C374" s="12"/>
      <c r="D374" s="10"/>
      <c r="E374" s="13"/>
      <c r="F374" s="13"/>
      <c r="G374" s="13"/>
      <c r="H374" s="11"/>
      <c r="I374" s="11"/>
      <c r="J374" s="206">
        <v>532</v>
      </c>
      <c r="K374" s="175">
        <v>167</v>
      </c>
      <c r="L374" s="54"/>
    </row>
    <row r="375" spans="1:12" ht="12.75">
      <c r="A375" s="224">
        <v>22</v>
      </c>
      <c r="B375" s="10"/>
      <c r="C375" s="12"/>
      <c r="D375" s="10"/>
      <c r="E375" s="13"/>
      <c r="F375" s="13"/>
      <c r="G375" s="13"/>
      <c r="H375" s="11"/>
      <c r="I375" s="11"/>
      <c r="J375" s="206">
        <v>433</v>
      </c>
      <c r="K375" s="175">
        <v>110</v>
      </c>
      <c r="L375" s="54"/>
    </row>
    <row r="376" spans="1:12" ht="12.75">
      <c r="A376" s="224">
        <v>23</v>
      </c>
      <c r="B376" s="10"/>
      <c r="C376" s="12"/>
      <c r="D376" s="10"/>
      <c r="E376" s="13"/>
      <c r="F376" s="13"/>
      <c r="G376" s="13"/>
      <c r="H376" s="11"/>
      <c r="I376" s="11"/>
      <c r="J376" s="206">
        <v>420</v>
      </c>
      <c r="K376" s="175">
        <v>124</v>
      </c>
      <c r="L376" s="54"/>
    </row>
    <row r="377" spans="1:12" ht="12.75">
      <c r="A377" s="224">
        <v>24</v>
      </c>
      <c r="B377" s="10"/>
      <c r="C377" s="12"/>
      <c r="D377" s="10"/>
      <c r="E377" s="13"/>
      <c r="F377" s="13"/>
      <c r="G377" s="13"/>
      <c r="H377" s="11"/>
      <c r="I377" s="11"/>
      <c r="J377" s="206">
        <v>525</v>
      </c>
      <c r="K377" s="175">
        <v>140</v>
      </c>
      <c r="L377" s="54"/>
    </row>
    <row r="378" spans="1:12" ht="12.75">
      <c r="A378" s="224">
        <v>25</v>
      </c>
      <c r="B378" s="10"/>
      <c r="C378" s="12"/>
      <c r="D378" s="10"/>
      <c r="E378" s="13"/>
      <c r="F378" s="13"/>
      <c r="G378" s="13"/>
      <c r="H378" s="11"/>
      <c r="I378" s="11"/>
      <c r="J378" s="206">
        <v>408</v>
      </c>
      <c r="K378" s="175">
        <v>131</v>
      </c>
      <c r="L378" s="54"/>
    </row>
    <row r="379" spans="1:12" ht="12.75">
      <c r="A379" s="224">
        <v>26</v>
      </c>
      <c r="B379" s="10"/>
      <c r="C379" s="12"/>
      <c r="D379" s="10"/>
      <c r="E379" s="13"/>
      <c r="F379" s="13"/>
      <c r="G379" s="13"/>
      <c r="H379" s="11"/>
      <c r="I379" s="11"/>
      <c r="J379" s="206">
        <v>516</v>
      </c>
      <c r="K379" s="175">
        <v>157</v>
      </c>
      <c r="L379" s="54"/>
    </row>
    <row r="380" spans="1:12" ht="12.75">
      <c r="A380" s="224">
        <v>27</v>
      </c>
      <c r="B380" s="10"/>
      <c r="C380" s="12"/>
      <c r="D380" s="10"/>
      <c r="E380" s="13"/>
      <c r="F380" s="13"/>
      <c r="G380" s="13"/>
      <c r="H380" s="11"/>
      <c r="I380" s="11"/>
      <c r="J380" s="206">
        <v>480</v>
      </c>
      <c r="K380" s="175">
        <v>124</v>
      </c>
      <c r="L380" s="54"/>
    </row>
    <row r="381" spans="1:12" ht="12.75">
      <c r="A381" s="224">
        <v>28</v>
      </c>
      <c r="B381" s="10"/>
      <c r="C381" s="12"/>
      <c r="D381" s="10"/>
      <c r="E381" s="13"/>
      <c r="F381" s="13"/>
      <c r="G381" s="13"/>
      <c r="H381" s="11"/>
      <c r="I381" s="11"/>
      <c r="J381" s="206">
        <v>405</v>
      </c>
      <c r="K381" s="175">
        <v>98</v>
      </c>
      <c r="L381" s="54"/>
    </row>
    <row r="382" spans="1:12" ht="12.75">
      <c r="A382" s="224">
        <v>37</v>
      </c>
      <c r="B382" s="10"/>
      <c r="C382" s="12"/>
      <c r="D382" s="10"/>
      <c r="E382" s="13"/>
      <c r="F382" s="13"/>
      <c r="G382" s="13"/>
      <c r="H382" s="11"/>
      <c r="I382" s="11"/>
      <c r="J382" s="207">
        <v>378</v>
      </c>
      <c r="K382" s="172">
        <v>58</v>
      </c>
      <c r="L382" s="54"/>
    </row>
    <row r="383" spans="1:12" ht="12.75">
      <c r="A383" s="225">
        <v>38</v>
      </c>
      <c r="B383" s="10"/>
      <c r="C383" s="12"/>
      <c r="D383" s="10"/>
      <c r="E383" s="13"/>
      <c r="F383" s="13"/>
      <c r="G383" s="13"/>
      <c r="H383" s="11"/>
      <c r="I383" s="11"/>
      <c r="J383" s="207">
        <v>431</v>
      </c>
      <c r="K383" s="172">
        <v>104</v>
      </c>
      <c r="L383" s="54"/>
    </row>
    <row r="384" spans="1:12" ht="12.75">
      <c r="A384" s="224">
        <v>39</v>
      </c>
      <c r="B384" s="10"/>
      <c r="C384" s="12"/>
      <c r="D384" s="10"/>
      <c r="E384" s="13"/>
      <c r="F384" s="13"/>
      <c r="G384" s="13"/>
      <c r="H384" s="11"/>
      <c r="I384" s="11"/>
      <c r="J384" s="206">
        <v>469</v>
      </c>
      <c r="K384" s="175">
        <v>76</v>
      </c>
      <c r="L384" s="54"/>
    </row>
    <row r="385" spans="1:12" ht="12.75">
      <c r="A385" s="224">
        <v>40</v>
      </c>
      <c r="B385" s="10"/>
      <c r="C385" s="12"/>
      <c r="D385" s="10"/>
      <c r="E385" s="13"/>
      <c r="F385" s="13"/>
      <c r="G385" s="13"/>
      <c r="H385" s="11"/>
      <c r="I385" s="11"/>
      <c r="J385" s="206">
        <v>406</v>
      </c>
      <c r="K385" s="175">
        <v>140</v>
      </c>
      <c r="L385" s="54"/>
    </row>
    <row r="386" spans="1:12" ht="12.75">
      <c r="A386" s="224">
        <v>41</v>
      </c>
      <c r="B386" s="10"/>
      <c r="C386" s="12"/>
      <c r="D386" s="10"/>
      <c r="E386" s="13"/>
      <c r="F386" s="13"/>
      <c r="G386" s="13"/>
      <c r="H386" s="11"/>
      <c r="I386" s="11"/>
      <c r="J386" s="206">
        <v>420</v>
      </c>
      <c r="K386" s="175">
        <v>69</v>
      </c>
      <c r="L386" s="54"/>
    </row>
    <row r="387" spans="1:12" ht="12.75">
      <c r="A387" s="224">
        <v>42</v>
      </c>
      <c r="B387" s="10"/>
      <c r="C387" s="12"/>
      <c r="D387" s="10"/>
      <c r="E387" s="13"/>
      <c r="F387" s="13"/>
      <c r="G387" s="13"/>
      <c r="H387" s="11"/>
      <c r="I387" s="11"/>
      <c r="J387" s="206">
        <v>463</v>
      </c>
      <c r="K387" s="175">
        <v>86</v>
      </c>
      <c r="L387" s="54"/>
    </row>
    <row r="388" spans="1:12" ht="12.75">
      <c r="A388" s="224">
        <v>43</v>
      </c>
      <c r="B388" s="10"/>
      <c r="C388" s="12"/>
      <c r="D388" s="10"/>
      <c r="E388" s="13"/>
      <c r="F388" s="13"/>
      <c r="G388" s="13"/>
      <c r="H388" s="11"/>
      <c r="I388" s="11"/>
      <c r="J388" s="206">
        <v>435</v>
      </c>
      <c r="K388" s="175">
        <v>78</v>
      </c>
      <c r="L388" s="54"/>
    </row>
    <row r="389" spans="1:12" ht="12.75">
      <c r="A389" s="224">
        <v>44</v>
      </c>
      <c r="B389" s="10"/>
      <c r="C389" s="12"/>
      <c r="D389" s="10"/>
      <c r="E389" s="13"/>
      <c r="F389" s="13"/>
      <c r="G389" s="13"/>
      <c r="H389" s="11"/>
      <c r="I389" s="11"/>
      <c r="J389" s="206">
        <v>463</v>
      </c>
      <c r="K389" s="175">
        <v>80</v>
      </c>
      <c r="L389" s="54"/>
    </row>
    <row r="390" spans="1:12" ht="12.75">
      <c r="A390" s="224">
        <v>45</v>
      </c>
      <c r="B390" s="10"/>
      <c r="C390" s="12"/>
      <c r="D390" s="10"/>
      <c r="E390" s="13"/>
      <c r="F390" s="13"/>
      <c r="G390" s="13"/>
      <c r="H390" s="11"/>
      <c r="I390" s="11"/>
      <c r="J390" s="206">
        <v>622</v>
      </c>
      <c r="K390" s="175">
        <v>161</v>
      </c>
      <c r="L390" s="54"/>
    </row>
    <row r="391" spans="1:12" ht="12.75">
      <c r="A391" s="224">
        <v>46</v>
      </c>
      <c r="B391" s="10"/>
      <c r="C391" s="12"/>
      <c r="D391" s="10"/>
      <c r="E391" s="13"/>
      <c r="F391" s="13"/>
      <c r="G391" s="13"/>
      <c r="H391" s="11"/>
      <c r="I391" s="11"/>
      <c r="J391" s="206">
        <v>480</v>
      </c>
      <c r="K391" s="175">
        <v>147</v>
      </c>
      <c r="L391" s="54"/>
    </row>
    <row r="392" spans="1:12" ht="12.75">
      <c r="A392" s="224">
        <v>47</v>
      </c>
      <c r="B392" s="10"/>
      <c r="C392" s="12"/>
      <c r="D392" s="10"/>
      <c r="E392" s="13"/>
      <c r="F392" s="13"/>
      <c r="G392" s="13"/>
      <c r="H392" s="11"/>
      <c r="I392" s="11"/>
      <c r="J392" s="206">
        <v>408</v>
      </c>
      <c r="K392" s="175">
        <v>112</v>
      </c>
      <c r="L392" s="54"/>
    </row>
    <row r="393" spans="1:12" ht="12.75">
      <c r="A393" s="224">
        <v>48</v>
      </c>
      <c r="B393" s="10"/>
      <c r="C393" s="12"/>
      <c r="D393" s="10"/>
      <c r="E393" s="13"/>
      <c r="F393" s="13"/>
      <c r="G393" s="13"/>
      <c r="H393" s="11"/>
      <c r="I393" s="11"/>
      <c r="J393" s="206">
        <v>404</v>
      </c>
      <c r="K393" s="175">
        <v>118</v>
      </c>
      <c r="L393" s="54"/>
    </row>
    <row r="394" spans="1:12" ht="12.75">
      <c r="A394" s="224">
        <v>49</v>
      </c>
      <c r="B394" s="10"/>
      <c r="C394" s="12"/>
      <c r="D394" s="10"/>
      <c r="E394" s="13"/>
      <c r="F394" s="13"/>
      <c r="G394" s="13"/>
      <c r="H394" s="11"/>
      <c r="I394" s="11"/>
      <c r="J394" s="206">
        <v>341</v>
      </c>
      <c r="K394" s="175">
        <v>149</v>
      </c>
      <c r="L394" s="54"/>
    </row>
    <row r="395" spans="1:12" ht="12.75">
      <c r="A395" s="224">
        <v>50</v>
      </c>
      <c r="B395" s="10"/>
      <c r="C395" s="12"/>
      <c r="D395" s="10"/>
      <c r="E395" s="13"/>
      <c r="F395" s="13"/>
      <c r="G395" s="13"/>
      <c r="H395" s="11"/>
      <c r="I395" s="11"/>
      <c r="J395" s="206">
        <v>508</v>
      </c>
      <c r="K395" s="175">
        <v>112</v>
      </c>
      <c r="L395" s="54"/>
    </row>
    <row r="396" spans="1:12" ht="12.75">
      <c r="A396" s="224">
        <v>51</v>
      </c>
      <c r="B396" s="10"/>
      <c r="C396" s="12"/>
      <c r="D396" s="10"/>
      <c r="E396" s="13"/>
      <c r="F396" s="13"/>
      <c r="G396" s="13"/>
      <c r="H396" s="11"/>
      <c r="I396" s="11"/>
      <c r="J396" s="206">
        <v>407</v>
      </c>
      <c r="K396" s="175">
        <v>83</v>
      </c>
      <c r="L396" s="54"/>
    </row>
    <row r="397" spans="1:12" ht="12.75">
      <c r="A397" s="224">
        <v>52</v>
      </c>
      <c r="B397" s="10"/>
      <c r="C397" s="12"/>
      <c r="D397" s="10"/>
      <c r="E397" s="13"/>
      <c r="F397" s="13"/>
      <c r="G397" s="13"/>
      <c r="H397" s="11"/>
      <c r="I397" s="11"/>
      <c r="J397" s="206">
        <v>509</v>
      </c>
      <c r="K397" s="175">
        <v>88</v>
      </c>
      <c r="L397" s="54"/>
    </row>
    <row r="398" spans="1:12" ht="12.75">
      <c r="A398" s="224">
        <v>53</v>
      </c>
      <c r="B398" s="10"/>
      <c r="C398" s="12"/>
      <c r="D398" s="10"/>
      <c r="E398" s="13"/>
      <c r="F398" s="13"/>
      <c r="G398" s="13"/>
      <c r="H398" s="11"/>
      <c r="I398" s="11"/>
      <c r="J398" s="206">
        <v>353</v>
      </c>
      <c r="K398" s="175">
        <v>85</v>
      </c>
      <c r="L398" s="54"/>
    </row>
    <row r="399" spans="1:12" ht="12.75">
      <c r="A399" s="224">
        <v>54</v>
      </c>
      <c r="B399" s="10"/>
      <c r="C399" s="12"/>
      <c r="D399" s="10"/>
      <c r="E399" s="13"/>
      <c r="F399" s="13"/>
      <c r="G399" s="13"/>
      <c r="H399" s="11"/>
      <c r="I399" s="11"/>
      <c r="J399" s="206">
        <v>245</v>
      </c>
      <c r="K399" s="175">
        <v>23</v>
      </c>
      <c r="L399" s="54"/>
    </row>
    <row r="400" spans="1:12" ht="12.75">
      <c r="A400" s="224">
        <v>55</v>
      </c>
      <c r="B400" s="10"/>
      <c r="C400" s="12"/>
      <c r="D400" s="10"/>
      <c r="E400" s="13"/>
      <c r="F400" s="13"/>
      <c r="G400" s="13"/>
      <c r="H400" s="11"/>
      <c r="I400" s="11"/>
      <c r="J400" s="206">
        <v>232</v>
      </c>
      <c r="K400" s="175">
        <v>61</v>
      </c>
      <c r="L400" s="54"/>
    </row>
    <row r="401" spans="1:12" ht="12.75">
      <c r="A401" s="224">
        <v>56</v>
      </c>
      <c r="B401" s="10"/>
      <c r="C401" s="12"/>
      <c r="D401" s="10"/>
      <c r="E401" s="13"/>
      <c r="F401" s="13"/>
      <c r="G401" s="13"/>
      <c r="H401" s="11"/>
      <c r="I401" s="11"/>
      <c r="J401" s="206">
        <v>24</v>
      </c>
      <c r="K401" s="175">
        <v>7</v>
      </c>
      <c r="L401" s="54"/>
    </row>
    <row r="402" spans="1:12" ht="12.75">
      <c r="A402" s="225">
        <v>57</v>
      </c>
      <c r="B402" s="337"/>
      <c r="C402" s="12"/>
      <c r="D402" s="10"/>
      <c r="E402" s="13"/>
      <c r="F402" s="13"/>
      <c r="G402" s="13"/>
      <c r="H402" s="11"/>
      <c r="I402" s="11"/>
      <c r="J402" s="206">
        <v>329</v>
      </c>
      <c r="K402" s="175">
        <v>77</v>
      </c>
      <c r="L402" s="54"/>
    </row>
    <row r="403" spans="1:12" ht="12.75">
      <c r="A403" s="225">
        <v>58</v>
      </c>
      <c r="B403" s="337"/>
      <c r="C403" s="22"/>
      <c r="D403" s="20"/>
      <c r="E403" s="110"/>
      <c r="F403" s="110"/>
      <c r="G403" s="110"/>
      <c r="H403" s="21"/>
      <c r="I403" s="506"/>
      <c r="J403" s="170">
        <v>510</v>
      </c>
      <c r="K403" s="175">
        <v>79</v>
      </c>
      <c r="L403" s="54"/>
    </row>
    <row r="404" spans="1:12" ht="12.75">
      <c r="A404" s="225">
        <v>59</v>
      </c>
      <c r="B404" s="337"/>
      <c r="C404" s="22"/>
      <c r="D404" s="20"/>
      <c r="E404" s="110"/>
      <c r="F404" s="110"/>
      <c r="G404" s="110"/>
      <c r="H404" s="21"/>
      <c r="I404" s="506"/>
      <c r="J404" s="170">
        <v>574</v>
      </c>
      <c r="K404" s="172">
        <v>82</v>
      </c>
      <c r="L404" s="54"/>
    </row>
    <row r="405" spans="1:12" ht="12.75">
      <c r="A405" s="225" t="s">
        <v>770</v>
      </c>
      <c r="B405" s="337"/>
      <c r="C405" s="22"/>
      <c r="D405" s="20"/>
      <c r="E405" s="110"/>
      <c r="F405" s="110"/>
      <c r="G405" s="110"/>
      <c r="H405" s="21"/>
      <c r="I405" s="506"/>
      <c r="J405" s="170">
        <v>2376</v>
      </c>
      <c r="K405" s="172">
        <v>1125</v>
      </c>
      <c r="L405" s="54"/>
    </row>
    <row r="406" spans="1:12" ht="12.75">
      <c r="A406" s="225" t="s">
        <v>771</v>
      </c>
      <c r="B406" s="337"/>
      <c r="C406" s="22"/>
      <c r="D406" s="20"/>
      <c r="E406" s="110"/>
      <c r="F406" s="110"/>
      <c r="G406" s="110"/>
      <c r="H406" s="21"/>
      <c r="I406" s="506"/>
      <c r="J406" s="170">
        <v>291</v>
      </c>
      <c r="K406" s="172">
        <v>99</v>
      </c>
      <c r="L406" s="54"/>
    </row>
    <row r="407" spans="1:12" ht="12.75">
      <c r="A407" s="225" t="s">
        <v>772</v>
      </c>
      <c r="B407" s="337"/>
      <c r="C407" s="22"/>
      <c r="D407" s="20"/>
      <c r="E407" s="110"/>
      <c r="F407" s="110"/>
      <c r="G407" s="110"/>
      <c r="H407" s="21"/>
      <c r="I407" s="506"/>
      <c r="J407" s="170">
        <v>1820</v>
      </c>
      <c r="K407" s="172">
        <v>1362</v>
      </c>
      <c r="L407" s="54"/>
    </row>
    <row r="408" spans="1:12" ht="12.75">
      <c r="A408" s="338" t="s">
        <v>773</v>
      </c>
      <c r="B408" s="339"/>
      <c r="C408" s="69"/>
      <c r="D408" s="68"/>
      <c r="E408" s="111"/>
      <c r="F408" s="111"/>
      <c r="G408" s="111"/>
      <c r="H408" s="38"/>
      <c r="I408" s="507"/>
      <c r="J408" s="178">
        <v>301</v>
      </c>
      <c r="K408" s="180">
        <v>109</v>
      </c>
      <c r="L408" s="54"/>
    </row>
    <row r="409" spans="1:12" ht="12.75">
      <c r="A409" s="32" t="s">
        <v>2</v>
      </c>
      <c r="B409" s="16"/>
      <c r="C409" s="16"/>
      <c r="D409" s="16"/>
      <c r="E409" s="16"/>
      <c r="F409" s="16"/>
      <c r="G409" s="16"/>
      <c r="H409" s="16"/>
      <c r="I409" s="16"/>
      <c r="J409" s="16">
        <f>SUM(J354:J408)</f>
        <v>25370</v>
      </c>
      <c r="K409" s="16">
        <f>SUM(K354:K408)</f>
        <v>9446</v>
      </c>
      <c r="L409" s="54"/>
    </row>
    <row r="410" spans="1:12" ht="13.5" thickBot="1">
      <c r="A410" s="77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54"/>
    </row>
    <row r="411" spans="1:12" ht="13.5" thickBot="1">
      <c r="A411" s="18" t="s">
        <v>60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4"/>
    </row>
    <row r="412" spans="1:12" ht="12.75">
      <c r="A412" s="9" t="s">
        <v>372</v>
      </c>
      <c r="B412" s="167">
        <v>0</v>
      </c>
      <c r="C412" s="182">
        <v>6</v>
      </c>
      <c r="D412" s="169">
        <v>5</v>
      </c>
      <c r="E412" s="183">
        <v>298</v>
      </c>
      <c r="F412" s="174">
        <v>8</v>
      </c>
      <c r="G412" s="174">
        <v>108</v>
      </c>
      <c r="H412" s="174">
        <v>4</v>
      </c>
      <c r="I412" s="174">
        <v>0</v>
      </c>
      <c r="J412" s="66"/>
      <c r="K412" s="67"/>
      <c r="L412" s="54"/>
    </row>
    <row r="413" spans="1:12" ht="12.75">
      <c r="A413" s="9" t="s">
        <v>291</v>
      </c>
      <c r="B413" s="173">
        <v>0</v>
      </c>
      <c r="C413" s="184">
        <v>4</v>
      </c>
      <c r="D413" s="175">
        <v>3</v>
      </c>
      <c r="E413" s="183">
        <v>236</v>
      </c>
      <c r="F413" s="174">
        <v>7</v>
      </c>
      <c r="G413" s="174">
        <v>51</v>
      </c>
      <c r="H413" s="174">
        <v>10</v>
      </c>
      <c r="I413" s="174">
        <v>0</v>
      </c>
      <c r="J413" s="10"/>
      <c r="K413" s="12"/>
      <c r="L413" s="54"/>
    </row>
    <row r="414" spans="1:12" ht="12.75">
      <c r="A414" s="9" t="s">
        <v>292</v>
      </c>
      <c r="B414" s="173">
        <v>3</v>
      </c>
      <c r="C414" s="184">
        <v>14</v>
      </c>
      <c r="D414" s="175">
        <v>14</v>
      </c>
      <c r="E414" s="183">
        <v>527</v>
      </c>
      <c r="F414" s="174">
        <v>9</v>
      </c>
      <c r="G414" s="174">
        <v>112</v>
      </c>
      <c r="H414" s="174">
        <v>10</v>
      </c>
      <c r="I414" s="174">
        <v>0</v>
      </c>
      <c r="J414" s="10"/>
      <c r="K414" s="12"/>
      <c r="L414" s="54"/>
    </row>
    <row r="415" spans="1:12" ht="12.75">
      <c r="A415" s="9" t="s">
        <v>293</v>
      </c>
      <c r="B415" s="173">
        <v>0</v>
      </c>
      <c r="C415" s="184">
        <v>7</v>
      </c>
      <c r="D415" s="175">
        <v>17</v>
      </c>
      <c r="E415" s="183">
        <v>458</v>
      </c>
      <c r="F415" s="174">
        <v>10</v>
      </c>
      <c r="G415" s="174">
        <v>98</v>
      </c>
      <c r="H415" s="174">
        <v>6</v>
      </c>
      <c r="I415" s="174">
        <v>0</v>
      </c>
      <c r="J415" s="10"/>
      <c r="K415" s="12"/>
      <c r="L415" s="54"/>
    </row>
    <row r="416" spans="1:12" ht="12.75">
      <c r="A416" s="9" t="s">
        <v>294</v>
      </c>
      <c r="B416" s="173">
        <v>0</v>
      </c>
      <c r="C416" s="184">
        <v>14</v>
      </c>
      <c r="D416" s="175">
        <v>12</v>
      </c>
      <c r="E416" s="183">
        <v>379</v>
      </c>
      <c r="F416" s="174">
        <v>11</v>
      </c>
      <c r="G416" s="174">
        <v>106</v>
      </c>
      <c r="H416" s="174">
        <v>2</v>
      </c>
      <c r="I416" s="174">
        <v>0</v>
      </c>
      <c r="J416" s="10"/>
      <c r="K416" s="12"/>
      <c r="L416" s="54"/>
    </row>
    <row r="417" spans="1:12" ht="12.75">
      <c r="A417" s="9" t="s">
        <v>295</v>
      </c>
      <c r="B417" s="173">
        <v>0</v>
      </c>
      <c r="C417" s="184">
        <v>5</v>
      </c>
      <c r="D417" s="175">
        <v>6</v>
      </c>
      <c r="E417" s="183">
        <v>271</v>
      </c>
      <c r="F417" s="174">
        <v>8</v>
      </c>
      <c r="G417" s="174">
        <v>89</v>
      </c>
      <c r="H417" s="174">
        <v>7</v>
      </c>
      <c r="I417" s="174">
        <v>0</v>
      </c>
      <c r="J417" s="10"/>
      <c r="K417" s="12"/>
      <c r="L417" s="54"/>
    </row>
    <row r="418" spans="1:12" ht="12.75">
      <c r="A418" s="9" t="s">
        <v>57</v>
      </c>
      <c r="B418" s="173">
        <v>2</v>
      </c>
      <c r="C418" s="184">
        <v>8</v>
      </c>
      <c r="D418" s="177">
        <v>18</v>
      </c>
      <c r="E418" s="183">
        <v>836</v>
      </c>
      <c r="F418" s="174">
        <v>9</v>
      </c>
      <c r="G418" s="174">
        <v>365</v>
      </c>
      <c r="H418" s="174">
        <v>21</v>
      </c>
      <c r="I418" s="174">
        <v>0</v>
      </c>
      <c r="J418" s="68"/>
      <c r="K418" s="69"/>
      <c r="L418" s="54"/>
    </row>
    <row r="419" spans="1:12" ht="12.75">
      <c r="A419" s="32" t="s">
        <v>2</v>
      </c>
      <c r="B419" s="16">
        <f aca="true" t="shared" si="5" ref="B419:I419">SUM(B412:B418)</f>
        <v>5</v>
      </c>
      <c r="C419" s="16">
        <f>SUM(C412:C418)</f>
        <v>58</v>
      </c>
      <c r="D419" s="16">
        <f t="shared" si="5"/>
        <v>75</v>
      </c>
      <c r="E419" s="16">
        <f t="shared" si="5"/>
        <v>3005</v>
      </c>
      <c r="F419" s="16">
        <f t="shared" si="5"/>
        <v>62</v>
      </c>
      <c r="G419" s="16">
        <f t="shared" si="5"/>
        <v>929</v>
      </c>
      <c r="H419" s="16">
        <f t="shared" si="5"/>
        <v>60</v>
      </c>
      <c r="I419" s="16">
        <f t="shared" si="5"/>
        <v>0</v>
      </c>
      <c r="J419" s="16"/>
      <c r="K419" s="16"/>
      <c r="L419" s="54"/>
    </row>
    <row r="420" spans="1:12" ht="13.5" thickBot="1">
      <c r="A420" s="35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54"/>
    </row>
    <row r="421" spans="1:12" ht="13.5" thickBot="1">
      <c r="A421" s="18" t="s">
        <v>61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54"/>
    </row>
    <row r="422" spans="1:12" ht="12.75">
      <c r="A422" s="9" t="s">
        <v>62</v>
      </c>
      <c r="B422" s="66"/>
      <c r="C422" s="67"/>
      <c r="D422" s="66"/>
      <c r="E422" s="109"/>
      <c r="F422" s="109"/>
      <c r="G422" s="109"/>
      <c r="H422" s="70"/>
      <c r="I422" s="70"/>
      <c r="J422" s="167">
        <v>289</v>
      </c>
      <c r="K422" s="181">
        <v>66</v>
      </c>
      <c r="L422" s="54"/>
    </row>
    <row r="423" spans="1:12" ht="12.75">
      <c r="A423" s="9" t="s">
        <v>63</v>
      </c>
      <c r="B423" s="10"/>
      <c r="C423" s="12"/>
      <c r="D423" s="10"/>
      <c r="E423" s="13"/>
      <c r="F423" s="13"/>
      <c r="G423" s="13"/>
      <c r="H423" s="11"/>
      <c r="I423" s="11"/>
      <c r="J423" s="173">
        <v>154</v>
      </c>
      <c r="K423" s="183">
        <v>50</v>
      </c>
      <c r="L423" s="54"/>
    </row>
    <row r="424" spans="1:12" ht="12.75">
      <c r="A424" s="9" t="s">
        <v>617</v>
      </c>
      <c r="B424" s="10"/>
      <c r="C424" s="12"/>
      <c r="D424" s="10"/>
      <c r="E424" s="13"/>
      <c r="F424" s="13"/>
      <c r="G424" s="13"/>
      <c r="H424" s="11"/>
      <c r="I424" s="11"/>
      <c r="J424" s="173">
        <v>276</v>
      </c>
      <c r="K424" s="183">
        <v>55</v>
      </c>
      <c r="L424" s="54"/>
    </row>
    <row r="425" spans="1:12" ht="12.75">
      <c r="A425" s="9" t="s">
        <v>618</v>
      </c>
      <c r="B425" s="68"/>
      <c r="C425" s="69"/>
      <c r="D425" s="68"/>
      <c r="E425" s="111"/>
      <c r="F425" s="111"/>
      <c r="G425" s="111"/>
      <c r="H425" s="38"/>
      <c r="I425" s="38"/>
      <c r="J425" s="186">
        <v>117</v>
      </c>
      <c r="K425" s="183">
        <v>4</v>
      </c>
      <c r="L425" s="54"/>
    </row>
    <row r="426" spans="1:12" ht="12.75">
      <c r="A426" s="32" t="s">
        <v>2</v>
      </c>
      <c r="B426" s="16"/>
      <c r="C426" s="16"/>
      <c r="D426" s="16"/>
      <c r="E426" s="16"/>
      <c r="F426" s="16"/>
      <c r="G426" s="16"/>
      <c r="H426" s="16"/>
      <c r="I426" s="16"/>
      <c r="J426" s="16">
        <f>SUM(J422:J425)</f>
        <v>836</v>
      </c>
      <c r="K426" s="16">
        <f>SUM(K422:K425)</f>
        <v>175</v>
      </c>
      <c r="L426" s="54"/>
    </row>
    <row r="427" spans="1:12" ht="3" customHeight="1" thickBot="1">
      <c r="A427" s="78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54"/>
    </row>
    <row r="428" spans="1:12" ht="13.5" thickBot="1">
      <c r="A428" s="18" t="s">
        <v>66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54"/>
    </row>
    <row r="429" spans="1:12" ht="12.75">
      <c r="A429" s="9" t="s">
        <v>210</v>
      </c>
      <c r="B429" s="66"/>
      <c r="C429" s="67"/>
      <c r="D429" s="66"/>
      <c r="E429" s="109"/>
      <c r="F429" s="109"/>
      <c r="G429" s="109"/>
      <c r="H429" s="70"/>
      <c r="I429" s="70"/>
      <c r="J429" s="173">
        <v>197</v>
      </c>
      <c r="K429" s="175">
        <v>64</v>
      </c>
      <c r="L429" s="54"/>
    </row>
    <row r="430" spans="1:12" ht="12.75">
      <c r="A430" s="9" t="s">
        <v>211</v>
      </c>
      <c r="B430" s="68"/>
      <c r="C430" s="69"/>
      <c r="D430" s="68"/>
      <c r="E430" s="111"/>
      <c r="F430" s="111"/>
      <c r="G430" s="111"/>
      <c r="H430" s="38"/>
      <c r="I430" s="38"/>
      <c r="J430" s="186">
        <v>195</v>
      </c>
      <c r="K430" s="177">
        <v>69</v>
      </c>
      <c r="L430" s="54"/>
    </row>
    <row r="431" spans="1:12" ht="12.75">
      <c r="A431" s="32" t="s">
        <v>2</v>
      </c>
      <c r="B431" s="16"/>
      <c r="C431" s="16"/>
      <c r="D431" s="16"/>
      <c r="E431" s="16"/>
      <c r="F431" s="16"/>
      <c r="G431" s="16"/>
      <c r="H431" s="16"/>
      <c r="I431" s="16"/>
      <c r="J431" s="16">
        <f>SUM(J429:J430)</f>
        <v>392</v>
      </c>
      <c r="K431" s="16">
        <f>SUM(K429:K430)</f>
        <v>133</v>
      </c>
      <c r="L431" s="54"/>
    </row>
    <row r="432" spans="1:12" ht="13.5" thickBot="1">
      <c r="A432" s="52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54"/>
    </row>
    <row r="433" spans="1:12" ht="13.5" thickBot="1">
      <c r="A433" s="18" t="s">
        <v>67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4"/>
    </row>
    <row r="434" spans="1:12" ht="12.75">
      <c r="A434" s="236" t="s">
        <v>373</v>
      </c>
      <c r="B434" s="167">
        <v>1</v>
      </c>
      <c r="C434" s="168">
        <v>33</v>
      </c>
      <c r="D434" s="168">
        <v>16</v>
      </c>
      <c r="E434" s="181">
        <v>794</v>
      </c>
      <c r="F434" s="168">
        <v>12</v>
      </c>
      <c r="G434" s="168">
        <v>217</v>
      </c>
      <c r="H434" s="168">
        <v>11</v>
      </c>
      <c r="I434" s="169">
        <v>0</v>
      </c>
      <c r="J434" s="66"/>
      <c r="K434" s="67"/>
      <c r="L434" s="54"/>
    </row>
    <row r="435" spans="1:12" ht="12.75">
      <c r="A435" s="237" t="s">
        <v>446</v>
      </c>
      <c r="B435" s="170">
        <v>0</v>
      </c>
      <c r="C435" s="171">
        <v>13</v>
      </c>
      <c r="D435" s="171">
        <v>12</v>
      </c>
      <c r="E435" s="201">
        <v>436</v>
      </c>
      <c r="F435" s="171">
        <v>4</v>
      </c>
      <c r="G435" s="171">
        <v>75</v>
      </c>
      <c r="H435" s="171">
        <v>2</v>
      </c>
      <c r="I435" s="172">
        <v>0</v>
      </c>
      <c r="J435" s="10"/>
      <c r="K435" s="12"/>
      <c r="L435" s="54"/>
    </row>
    <row r="436" spans="1:12" ht="12.75">
      <c r="A436" s="237" t="s">
        <v>447</v>
      </c>
      <c r="B436" s="170">
        <v>3</v>
      </c>
      <c r="C436" s="171">
        <v>14</v>
      </c>
      <c r="D436" s="171">
        <v>17</v>
      </c>
      <c r="E436" s="201">
        <v>950</v>
      </c>
      <c r="F436" s="171">
        <v>14</v>
      </c>
      <c r="G436" s="171">
        <v>220</v>
      </c>
      <c r="H436" s="171">
        <v>9</v>
      </c>
      <c r="I436" s="172">
        <v>2</v>
      </c>
      <c r="J436" s="10"/>
      <c r="K436" s="12"/>
      <c r="L436" s="54"/>
    </row>
    <row r="437" spans="1:12" ht="12.75">
      <c r="A437" s="237" t="s">
        <v>448</v>
      </c>
      <c r="B437" s="170">
        <v>1</v>
      </c>
      <c r="C437" s="171">
        <v>12</v>
      </c>
      <c r="D437" s="171">
        <v>9</v>
      </c>
      <c r="E437" s="201">
        <v>167</v>
      </c>
      <c r="F437" s="171">
        <v>9</v>
      </c>
      <c r="G437" s="171">
        <v>196</v>
      </c>
      <c r="H437" s="171">
        <v>7</v>
      </c>
      <c r="I437" s="172">
        <v>0</v>
      </c>
      <c r="J437" s="10"/>
      <c r="K437" s="12"/>
      <c r="L437" s="54"/>
    </row>
    <row r="438" spans="1:12" ht="12.75">
      <c r="A438" s="237" t="s">
        <v>449</v>
      </c>
      <c r="B438" s="170">
        <v>2</v>
      </c>
      <c r="C438" s="171">
        <v>13</v>
      </c>
      <c r="D438" s="171">
        <v>14</v>
      </c>
      <c r="E438" s="201">
        <v>475</v>
      </c>
      <c r="F438" s="171">
        <v>19</v>
      </c>
      <c r="G438" s="171">
        <v>267</v>
      </c>
      <c r="H438" s="171">
        <v>8</v>
      </c>
      <c r="I438" s="172">
        <v>0</v>
      </c>
      <c r="J438" s="10"/>
      <c r="K438" s="12"/>
      <c r="L438" s="54"/>
    </row>
    <row r="439" spans="1:12" ht="12.75">
      <c r="A439" s="237" t="s">
        <v>450</v>
      </c>
      <c r="B439" s="170">
        <v>3</v>
      </c>
      <c r="C439" s="171">
        <v>31</v>
      </c>
      <c r="D439" s="171">
        <v>27</v>
      </c>
      <c r="E439" s="201">
        <v>557</v>
      </c>
      <c r="F439" s="171">
        <v>11</v>
      </c>
      <c r="G439" s="171">
        <v>385</v>
      </c>
      <c r="H439" s="171">
        <v>14</v>
      </c>
      <c r="I439" s="172">
        <v>0</v>
      </c>
      <c r="J439" s="10"/>
      <c r="K439" s="12"/>
      <c r="L439" s="54"/>
    </row>
    <row r="440" spans="1:12" ht="12.75">
      <c r="A440" s="237" t="s">
        <v>451</v>
      </c>
      <c r="B440" s="170">
        <v>2</v>
      </c>
      <c r="C440" s="171">
        <v>11</v>
      </c>
      <c r="D440" s="171">
        <v>13</v>
      </c>
      <c r="E440" s="201">
        <v>487</v>
      </c>
      <c r="F440" s="171">
        <v>31</v>
      </c>
      <c r="G440" s="171">
        <v>439</v>
      </c>
      <c r="H440" s="171">
        <v>11</v>
      </c>
      <c r="I440" s="172">
        <v>0</v>
      </c>
      <c r="J440" s="10"/>
      <c r="K440" s="12"/>
      <c r="L440" s="54"/>
    </row>
    <row r="441" spans="1:12" ht="12.75">
      <c r="A441" s="237" t="s">
        <v>452</v>
      </c>
      <c r="B441" s="170">
        <v>0</v>
      </c>
      <c r="C441" s="171">
        <v>3</v>
      </c>
      <c r="D441" s="171">
        <v>26</v>
      </c>
      <c r="E441" s="201">
        <v>179</v>
      </c>
      <c r="F441" s="171">
        <v>6</v>
      </c>
      <c r="G441" s="171">
        <v>156</v>
      </c>
      <c r="H441" s="171">
        <v>7</v>
      </c>
      <c r="I441" s="172">
        <v>0</v>
      </c>
      <c r="J441" s="10"/>
      <c r="K441" s="12"/>
      <c r="L441" s="54"/>
    </row>
    <row r="442" spans="1:12" ht="12.75">
      <c r="A442" s="237" t="s">
        <v>453</v>
      </c>
      <c r="B442" s="170">
        <v>4</v>
      </c>
      <c r="C442" s="171">
        <v>35</v>
      </c>
      <c r="D442" s="171">
        <v>35</v>
      </c>
      <c r="E442" s="201">
        <v>712</v>
      </c>
      <c r="F442" s="171">
        <v>25</v>
      </c>
      <c r="G442" s="171">
        <v>377</v>
      </c>
      <c r="H442" s="171">
        <v>11</v>
      </c>
      <c r="I442" s="172">
        <v>1</v>
      </c>
      <c r="J442" s="10"/>
      <c r="K442" s="12"/>
      <c r="L442" s="54"/>
    </row>
    <row r="443" spans="1:12" ht="12.75">
      <c r="A443" s="237" t="s">
        <v>454</v>
      </c>
      <c r="B443" s="170">
        <v>2</v>
      </c>
      <c r="C443" s="171">
        <v>13</v>
      </c>
      <c r="D443" s="171">
        <v>28</v>
      </c>
      <c r="E443" s="201">
        <v>678</v>
      </c>
      <c r="F443" s="171">
        <v>8</v>
      </c>
      <c r="G443" s="171">
        <v>344</v>
      </c>
      <c r="H443" s="171">
        <v>8</v>
      </c>
      <c r="I443" s="172">
        <v>0</v>
      </c>
      <c r="J443" s="10"/>
      <c r="K443" s="12"/>
      <c r="L443" s="54"/>
    </row>
    <row r="444" spans="1:12" ht="12.75">
      <c r="A444" s="238" t="s">
        <v>455</v>
      </c>
      <c r="B444" s="170">
        <v>2</v>
      </c>
      <c r="C444" s="171">
        <v>24</v>
      </c>
      <c r="D444" s="171">
        <v>14</v>
      </c>
      <c r="E444" s="201">
        <v>624</v>
      </c>
      <c r="F444" s="171">
        <v>14</v>
      </c>
      <c r="G444" s="171">
        <v>404</v>
      </c>
      <c r="H444" s="171">
        <v>12</v>
      </c>
      <c r="I444" s="172">
        <v>0</v>
      </c>
      <c r="J444" s="10"/>
      <c r="K444" s="12"/>
      <c r="L444" s="54"/>
    </row>
    <row r="445" spans="1:12" ht="12.75">
      <c r="A445" s="237" t="s">
        <v>456</v>
      </c>
      <c r="B445" s="170">
        <v>10</v>
      </c>
      <c r="C445" s="171">
        <v>11</v>
      </c>
      <c r="D445" s="171">
        <v>14</v>
      </c>
      <c r="E445" s="201">
        <v>356</v>
      </c>
      <c r="F445" s="171">
        <v>10</v>
      </c>
      <c r="G445" s="171">
        <v>351</v>
      </c>
      <c r="H445" s="171">
        <v>14</v>
      </c>
      <c r="I445" s="172">
        <v>2</v>
      </c>
      <c r="J445" s="10"/>
      <c r="K445" s="12"/>
      <c r="L445" s="54"/>
    </row>
    <row r="446" spans="1:12" ht="12.75">
      <c r="A446" s="237" t="s">
        <v>457</v>
      </c>
      <c r="B446" s="170">
        <v>14</v>
      </c>
      <c r="C446" s="171">
        <v>37</v>
      </c>
      <c r="D446" s="171">
        <v>43</v>
      </c>
      <c r="E446" s="201">
        <v>1182</v>
      </c>
      <c r="F446" s="171">
        <v>45</v>
      </c>
      <c r="G446" s="171">
        <v>511</v>
      </c>
      <c r="H446" s="171">
        <v>24</v>
      </c>
      <c r="I446" s="172">
        <v>0</v>
      </c>
      <c r="J446" s="10"/>
      <c r="K446" s="12"/>
      <c r="L446" s="54"/>
    </row>
    <row r="447" spans="1:12" ht="12.75">
      <c r="A447" s="237" t="s">
        <v>458</v>
      </c>
      <c r="B447" s="170">
        <v>3</v>
      </c>
      <c r="C447" s="171">
        <v>19</v>
      </c>
      <c r="D447" s="171">
        <v>14</v>
      </c>
      <c r="E447" s="201">
        <v>533</v>
      </c>
      <c r="F447" s="171">
        <v>15</v>
      </c>
      <c r="G447" s="171">
        <v>324</v>
      </c>
      <c r="H447" s="171">
        <v>12</v>
      </c>
      <c r="I447" s="172">
        <v>1</v>
      </c>
      <c r="J447" s="10"/>
      <c r="K447" s="12"/>
      <c r="L447" s="54"/>
    </row>
    <row r="448" spans="1:12" ht="12.75">
      <c r="A448" s="237" t="s">
        <v>459</v>
      </c>
      <c r="B448" s="170">
        <v>7</v>
      </c>
      <c r="C448" s="171">
        <v>13</v>
      </c>
      <c r="D448" s="171">
        <v>12</v>
      </c>
      <c r="E448" s="201">
        <v>351</v>
      </c>
      <c r="F448" s="171">
        <v>9</v>
      </c>
      <c r="G448" s="171">
        <v>229</v>
      </c>
      <c r="H448" s="171">
        <v>9</v>
      </c>
      <c r="I448" s="172">
        <v>0</v>
      </c>
      <c r="J448" s="10"/>
      <c r="K448" s="12"/>
      <c r="L448" s="54"/>
    </row>
    <row r="449" spans="1:12" ht="12.75">
      <c r="A449" s="237" t="s">
        <v>460</v>
      </c>
      <c r="B449" s="170">
        <v>4</v>
      </c>
      <c r="C449" s="171">
        <v>19</v>
      </c>
      <c r="D449" s="171">
        <v>19</v>
      </c>
      <c r="E449" s="201">
        <v>373</v>
      </c>
      <c r="F449" s="171">
        <v>18</v>
      </c>
      <c r="G449" s="171">
        <v>305</v>
      </c>
      <c r="H449" s="171">
        <v>10</v>
      </c>
      <c r="I449" s="172">
        <v>0</v>
      </c>
      <c r="J449" s="10"/>
      <c r="K449" s="12"/>
      <c r="L449" s="54"/>
    </row>
    <row r="450" spans="1:12" ht="12.75">
      <c r="A450" s="237" t="s">
        <v>461</v>
      </c>
      <c r="B450" s="170">
        <v>0</v>
      </c>
      <c r="C450" s="171">
        <v>8</v>
      </c>
      <c r="D450" s="171">
        <v>4</v>
      </c>
      <c r="E450" s="201">
        <v>282</v>
      </c>
      <c r="F450" s="171">
        <v>5</v>
      </c>
      <c r="G450" s="171">
        <v>60</v>
      </c>
      <c r="H450" s="171">
        <v>6</v>
      </c>
      <c r="I450" s="172">
        <v>0</v>
      </c>
      <c r="J450" s="10"/>
      <c r="K450" s="12"/>
      <c r="L450" s="54"/>
    </row>
    <row r="451" spans="1:12" ht="12.75">
      <c r="A451" s="237" t="s">
        <v>462</v>
      </c>
      <c r="B451" s="170">
        <v>1</v>
      </c>
      <c r="C451" s="171">
        <v>17</v>
      </c>
      <c r="D451" s="171">
        <v>24</v>
      </c>
      <c r="E451" s="201">
        <v>798</v>
      </c>
      <c r="F451" s="171">
        <v>19</v>
      </c>
      <c r="G451" s="171">
        <v>168</v>
      </c>
      <c r="H451" s="171">
        <v>9</v>
      </c>
      <c r="I451" s="172">
        <v>0</v>
      </c>
      <c r="J451" s="10"/>
      <c r="K451" s="12"/>
      <c r="L451" s="54"/>
    </row>
    <row r="452" spans="1:12" ht="12.75">
      <c r="A452" s="237" t="s">
        <v>463</v>
      </c>
      <c r="B452" s="170">
        <v>3</v>
      </c>
      <c r="C452" s="171">
        <v>16</v>
      </c>
      <c r="D452" s="171">
        <v>16</v>
      </c>
      <c r="E452" s="201">
        <v>1030</v>
      </c>
      <c r="F452" s="171">
        <v>22</v>
      </c>
      <c r="G452" s="171">
        <v>255</v>
      </c>
      <c r="H452" s="171">
        <v>20</v>
      </c>
      <c r="I452" s="172">
        <v>1</v>
      </c>
      <c r="J452" s="10"/>
      <c r="K452" s="12"/>
      <c r="L452" s="54"/>
    </row>
    <row r="453" spans="1:12" ht="12.75">
      <c r="A453" s="237" t="s">
        <v>464</v>
      </c>
      <c r="B453" s="170">
        <v>3</v>
      </c>
      <c r="C453" s="171">
        <v>11</v>
      </c>
      <c r="D453" s="171">
        <v>14</v>
      </c>
      <c r="E453" s="201">
        <v>551</v>
      </c>
      <c r="F453" s="171">
        <v>8</v>
      </c>
      <c r="G453" s="171">
        <v>176</v>
      </c>
      <c r="H453" s="171">
        <v>10</v>
      </c>
      <c r="I453" s="172">
        <v>0</v>
      </c>
      <c r="J453" s="10"/>
      <c r="K453" s="12"/>
      <c r="L453" s="54"/>
    </row>
    <row r="454" spans="1:12" ht="12.75">
      <c r="A454" s="237" t="s">
        <v>465</v>
      </c>
      <c r="B454" s="170">
        <v>3</v>
      </c>
      <c r="C454" s="171">
        <v>28</v>
      </c>
      <c r="D454" s="171">
        <v>11</v>
      </c>
      <c r="E454" s="201">
        <v>1100</v>
      </c>
      <c r="F454" s="171">
        <v>24</v>
      </c>
      <c r="G454" s="171">
        <v>322</v>
      </c>
      <c r="H454" s="171">
        <v>11</v>
      </c>
      <c r="I454" s="172">
        <v>0</v>
      </c>
      <c r="J454" s="10"/>
      <c r="K454" s="12"/>
      <c r="L454" s="54"/>
    </row>
    <row r="455" spans="1:12" ht="12.75">
      <c r="A455" s="237" t="s">
        <v>466</v>
      </c>
      <c r="B455" s="170">
        <v>0</v>
      </c>
      <c r="C455" s="171">
        <v>23</v>
      </c>
      <c r="D455" s="171">
        <v>23</v>
      </c>
      <c r="E455" s="201">
        <v>881</v>
      </c>
      <c r="F455" s="171">
        <v>14</v>
      </c>
      <c r="G455" s="171">
        <v>300</v>
      </c>
      <c r="H455" s="171">
        <v>11</v>
      </c>
      <c r="I455" s="172">
        <v>0</v>
      </c>
      <c r="J455" s="10"/>
      <c r="K455" s="12"/>
      <c r="L455" s="54"/>
    </row>
    <row r="456" spans="1:12" ht="12.75">
      <c r="A456" s="237" t="s">
        <v>467</v>
      </c>
      <c r="B456" s="170">
        <v>4</v>
      </c>
      <c r="C456" s="171">
        <v>23</v>
      </c>
      <c r="D456" s="171">
        <v>17</v>
      </c>
      <c r="E456" s="201">
        <v>639</v>
      </c>
      <c r="F456" s="171">
        <v>21</v>
      </c>
      <c r="G456" s="171">
        <v>333</v>
      </c>
      <c r="H456" s="171">
        <v>10</v>
      </c>
      <c r="I456" s="172">
        <v>2</v>
      </c>
      <c r="J456" s="10"/>
      <c r="K456" s="12"/>
      <c r="L456" s="54"/>
    </row>
    <row r="457" spans="1:12" ht="12.75">
      <c r="A457" s="237" t="s">
        <v>468</v>
      </c>
      <c r="B457" s="170">
        <v>1</v>
      </c>
      <c r="C457" s="171">
        <v>12</v>
      </c>
      <c r="D457" s="171">
        <v>10</v>
      </c>
      <c r="E457" s="201">
        <v>597</v>
      </c>
      <c r="F457" s="171">
        <v>9</v>
      </c>
      <c r="G457" s="171">
        <v>136</v>
      </c>
      <c r="H457" s="171">
        <v>7</v>
      </c>
      <c r="I457" s="172">
        <v>0</v>
      </c>
      <c r="J457" s="10"/>
      <c r="K457" s="12"/>
      <c r="L457" s="54"/>
    </row>
    <row r="458" spans="1:12" ht="12.75">
      <c r="A458" s="237" t="s">
        <v>469</v>
      </c>
      <c r="B458" s="170">
        <v>2</v>
      </c>
      <c r="C458" s="171">
        <v>13</v>
      </c>
      <c r="D458" s="171">
        <v>13</v>
      </c>
      <c r="E458" s="201">
        <v>445</v>
      </c>
      <c r="F458" s="171">
        <v>4</v>
      </c>
      <c r="G458" s="171">
        <v>103</v>
      </c>
      <c r="H458" s="171">
        <v>2</v>
      </c>
      <c r="I458" s="172">
        <v>0</v>
      </c>
      <c r="J458" s="10"/>
      <c r="K458" s="12"/>
      <c r="L458" s="54"/>
    </row>
    <row r="459" spans="1:12" ht="12.75">
      <c r="A459" s="237" t="s">
        <v>470</v>
      </c>
      <c r="B459" s="170">
        <v>0</v>
      </c>
      <c r="C459" s="171">
        <v>6</v>
      </c>
      <c r="D459" s="171">
        <v>2</v>
      </c>
      <c r="E459" s="201">
        <v>397</v>
      </c>
      <c r="F459" s="171">
        <v>10</v>
      </c>
      <c r="G459" s="171">
        <v>84</v>
      </c>
      <c r="H459" s="171">
        <v>4</v>
      </c>
      <c r="I459" s="172">
        <v>0</v>
      </c>
      <c r="J459" s="10"/>
      <c r="K459" s="12"/>
      <c r="L459" s="54"/>
    </row>
    <row r="460" spans="1:12" ht="12.75">
      <c r="A460" s="237" t="s">
        <v>471</v>
      </c>
      <c r="B460" s="170">
        <v>2</v>
      </c>
      <c r="C460" s="171">
        <v>15</v>
      </c>
      <c r="D460" s="171">
        <v>22</v>
      </c>
      <c r="E460" s="201">
        <v>697</v>
      </c>
      <c r="F460" s="171">
        <v>14</v>
      </c>
      <c r="G460" s="171">
        <v>136</v>
      </c>
      <c r="H460" s="171">
        <v>6</v>
      </c>
      <c r="I460" s="172">
        <v>1</v>
      </c>
      <c r="J460" s="10"/>
      <c r="K460" s="12"/>
      <c r="L460" s="54"/>
    </row>
    <row r="461" spans="1:12" ht="12.75">
      <c r="A461" s="237" t="s">
        <v>472</v>
      </c>
      <c r="B461" s="170">
        <v>1</v>
      </c>
      <c r="C461" s="171">
        <v>28</v>
      </c>
      <c r="D461" s="171">
        <v>11</v>
      </c>
      <c r="E461" s="201">
        <v>386</v>
      </c>
      <c r="F461" s="171">
        <v>6</v>
      </c>
      <c r="G461" s="171">
        <v>174</v>
      </c>
      <c r="H461" s="171">
        <v>5</v>
      </c>
      <c r="I461" s="172">
        <v>0</v>
      </c>
      <c r="J461" s="10"/>
      <c r="K461" s="12"/>
      <c r="L461" s="54"/>
    </row>
    <row r="462" spans="1:12" ht="12.75">
      <c r="A462" s="237" t="s">
        <v>473</v>
      </c>
      <c r="B462" s="170">
        <v>0</v>
      </c>
      <c r="C462" s="171">
        <v>17</v>
      </c>
      <c r="D462" s="171">
        <v>7</v>
      </c>
      <c r="E462" s="201">
        <v>677</v>
      </c>
      <c r="F462" s="171">
        <v>11</v>
      </c>
      <c r="G462" s="171">
        <v>128</v>
      </c>
      <c r="H462" s="171">
        <v>16</v>
      </c>
      <c r="I462" s="172">
        <v>0</v>
      </c>
      <c r="J462" s="10"/>
      <c r="K462" s="12"/>
      <c r="L462" s="54"/>
    </row>
    <row r="463" spans="1:12" ht="12.75">
      <c r="A463" s="237" t="s">
        <v>474</v>
      </c>
      <c r="B463" s="170">
        <v>3</v>
      </c>
      <c r="C463" s="171">
        <v>19</v>
      </c>
      <c r="D463" s="171">
        <v>11</v>
      </c>
      <c r="E463" s="201">
        <v>341</v>
      </c>
      <c r="F463" s="171">
        <v>3</v>
      </c>
      <c r="G463" s="171">
        <v>45</v>
      </c>
      <c r="H463" s="171">
        <v>1</v>
      </c>
      <c r="I463" s="172">
        <v>0</v>
      </c>
      <c r="J463" s="10"/>
      <c r="K463" s="12"/>
      <c r="L463" s="54"/>
    </row>
    <row r="464" spans="1:12" ht="12.75">
      <c r="A464" s="237" t="s">
        <v>475</v>
      </c>
      <c r="B464" s="170">
        <v>5</v>
      </c>
      <c r="C464" s="171">
        <v>23</v>
      </c>
      <c r="D464" s="171">
        <v>18</v>
      </c>
      <c r="E464" s="201">
        <v>707</v>
      </c>
      <c r="F464" s="171">
        <v>16</v>
      </c>
      <c r="G464" s="171">
        <v>164</v>
      </c>
      <c r="H464" s="171">
        <v>9</v>
      </c>
      <c r="I464" s="172">
        <v>0</v>
      </c>
      <c r="J464" s="10"/>
      <c r="K464" s="12"/>
      <c r="L464" s="54"/>
    </row>
    <row r="465" spans="1:12" ht="12.75">
      <c r="A465" s="237" t="s">
        <v>476</v>
      </c>
      <c r="B465" s="170">
        <v>3</v>
      </c>
      <c r="C465" s="171">
        <v>15</v>
      </c>
      <c r="D465" s="171">
        <v>14</v>
      </c>
      <c r="E465" s="201">
        <v>1164</v>
      </c>
      <c r="F465" s="171">
        <v>27</v>
      </c>
      <c r="G465" s="171">
        <v>345</v>
      </c>
      <c r="H465" s="171">
        <v>13</v>
      </c>
      <c r="I465" s="172">
        <v>0</v>
      </c>
      <c r="J465" s="10"/>
      <c r="K465" s="12"/>
      <c r="L465" s="54"/>
    </row>
    <row r="466" spans="1:12" ht="12.75">
      <c r="A466" s="237" t="s">
        <v>477</v>
      </c>
      <c r="B466" s="170">
        <v>2</v>
      </c>
      <c r="C466" s="171">
        <v>27</v>
      </c>
      <c r="D466" s="171">
        <v>49</v>
      </c>
      <c r="E466" s="201">
        <v>991</v>
      </c>
      <c r="F466" s="171">
        <v>31</v>
      </c>
      <c r="G466" s="171">
        <v>301</v>
      </c>
      <c r="H466" s="171">
        <v>8</v>
      </c>
      <c r="I466" s="172">
        <v>1</v>
      </c>
      <c r="J466" s="10"/>
      <c r="K466" s="12"/>
      <c r="L466" s="54"/>
    </row>
    <row r="467" spans="1:12" ht="12.75">
      <c r="A467" s="237" t="s">
        <v>478</v>
      </c>
      <c r="B467" s="170">
        <v>3</v>
      </c>
      <c r="C467" s="171">
        <v>41</v>
      </c>
      <c r="D467" s="171">
        <v>22</v>
      </c>
      <c r="E467" s="201">
        <v>1370</v>
      </c>
      <c r="F467" s="171">
        <v>37</v>
      </c>
      <c r="G467" s="171">
        <v>276</v>
      </c>
      <c r="H467" s="171">
        <v>7</v>
      </c>
      <c r="I467" s="172">
        <v>0</v>
      </c>
      <c r="J467" s="10"/>
      <c r="K467" s="12"/>
      <c r="L467" s="54"/>
    </row>
    <row r="468" spans="1:12" ht="12.75">
      <c r="A468" s="237" t="s">
        <v>479</v>
      </c>
      <c r="B468" s="170">
        <v>1</v>
      </c>
      <c r="C468" s="171">
        <v>11</v>
      </c>
      <c r="D468" s="171">
        <v>6</v>
      </c>
      <c r="E468" s="201">
        <v>334</v>
      </c>
      <c r="F468" s="171">
        <v>6</v>
      </c>
      <c r="G468" s="171">
        <v>96</v>
      </c>
      <c r="H468" s="171">
        <v>4</v>
      </c>
      <c r="I468" s="172">
        <v>0</v>
      </c>
      <c r="J468" s="10"/>
      <c r="K468" s="12"/>
      <c r="L468" s="54"/>
    </row>
    <row r="469" spans="1:12" ht="12.75">
      <c r="A469" s="237" t="s">
        <v>480</v>
      </c>
      <c r="B469" s="170">
        <v>2</v>
      </c>
      <c r="C469" s="171">
        <v>8</v>
      </c>
      <c r="D469" s="171">
        <v>3</v>
      </c>
      <c r="E469" s="201">
        <v>151</v>
      </c>
      <c r="F469" s="171">
        <v>1</v>
      </c>
      <c r="G469" s="171">
        <v>72</v>
      </c>
      <c r="H469" s="171">
        <v>6</v>
      </c>
      <c r="I469" s="172">
        <v>1</v>
      </c>
      <c r="J469" s="10"/>
      <c r="K469" s="12"/>
      <c r="L469" s="54"/>
    </row>
    <row r="470" spans="1:12" ht="12.75">
      <c r="A470" s="237" t="s">
        <v>481</v>
      </c>
      <c r="B470" s="170">
        <v>3</v>
      </c>
      <c r="C470" s="171">
        <v>23</v>
      </c>
      <c r="D470" s="171">
        <v>20</v>
      </c>
      <c r="E470" s="201">
        <v>544</v>
      </c>
      <c r="F470" s="171">
        <v>22</v>
      </c>
      <c r="G470" s="171">
        <v>277</v>
      </c>
      <c r="H470" s="171">
        <v>23</v>
      </c>
      <c r="I470" s="172">
        <v>1</v>
      </c>
      <c r="J470" s="10"/>
      <c r="K470" s="12"/>
      <c r="L470" s="54"/>
    </row>
    <row r="471" spans="1:12" ht="12.75">
      <c r="A471" s="237" t="s">
        <v>482</v>
      </c>
      <c r="B471" s="170">
        <v>1</v>
      </c>
      <c r="C471" s="171">
        <v>5</v>
      </c>
      <c r="D471" s="171">
        <v>27</v>
      </c>
      <c r="E471" s="201">
        <v>419</v>
      </c>
      <c r="F471" s="171">
        <v>5</v>
      </c>
      <c r="G471" s="171">
        <v>188</v>
      </c>
      <c r="H471" s="171">
        <v>7</v>
      </c>
      <c r="I471" s="172">
        <v>0</v>
      </c>
      <c r="J471" s="10"/>
      <c r="K471" s="12"/>
      <c r="L471" s="54"/>
    </row>
    <row r="472" spans="1:12" ht="12.75">
      <c r="A472" s="237" t="s">
        <v>483</v>
      </c>
      <c r="B472" s="170">
        <v>3</v>
      </c>
      <c r="C472" s="171">
        <v>17</v>
      </c>
      <c r="D472" s="171">
        <v>9</v>
      </c>
      <c r="E472" s="201">
        <v>702</v>
      </c>
      <c r="F472" s="171">
        <v>26</v>
      </c>
      <c r="G472" s="171">
        <v>275</v>
      </c>
      <c r="H472" s="171">
        <v>9</v>
      </c>
      <c r="I472" s="172">
        <v>0</v>
      </c>
      <c r="J472" s="10"/>
      <c r="K472" s="12"/>
      <c r="L472" s="54"/>
    </row>
    <row r="473" spans="1:12" ht="12.75">
      <c r="A473" s="237" t="s">
        <v>484</v>
      </c>
      <c r="B473" s="170">
        <v>6</v>
      </c>
      <c r="C473" s="171">
        <v>31</v>
      </c>
      <c r="D473" s="171">
        <v>22</v>
      </c>
      <c r="E473" s="201">
        <v>675</v>
      </c>
      <c r="F473" s="171">
        <v>22</v>
      </c>
      <c r="G473" s="171">
        <v>333</v>
      </c>
      <c r="H473" s="171">
        <v>10</v>
      </c>
      <c r="I473" s="172">
        <v>0</v>
      </c>
      <c r="J473" s="10"/>
      <c r="K473" s="12"/>
      <c r="L473" s="54"/>
    </row>
    <row r="474" spans="1:12" ht="12.75">
      <c r="A474" s="237" t="s">
        <v>485</v>
      </c>
      <c r="B474" s="170">
        <v>4</v>
      </c>
      <c r="C474" s="171">
        <v>16</v>
      </c>
      <c r="D474" s="171">
        <v>16</v>
      </c>
      <c r="E474" s="201">
        <v>939</v>
      </c>
      <c r="F474" s="171">
        <v>30</v>
      </c>
      <c r="G474" s="171">
        <v>368</v>
      </c>
      <c r="H474" s="171">
        <v>36</v>
      </c>
      <c r="I474" s="172">
        <v>1</v>
      </c>
      <c r="J474" s="10"/>
      <c r="K474" s="12"/>
      <c r="L474" s="54"/>
    </row>
    <row r="475" spans="1:12" ht="12.75">
      <c r="A475" s="237" t="s">
        <v>486</v>
      </c>
      <c r="B475" s="170">
        <v>2</v>
      </c>
      <c r="C475" s="171">
        <v>8</v>
      </c>
      <c r="D475" s="171">
        <v>44</v>
      </c>
      <c r="E475" s="201">
        <v>651</v>
      </c>
      <c r="F475" s="171">
        <v>19</v>
      </c>
      <c r="G475" s="171">
        <v>334</v>
      </c>
      <c r="H475" s="171">
        <v>6</v>
      </c>
      <c r="I475" s="172">
        <v>2</v>
      </c>
      <c r="J475" s="10"/>
      <c r="K475" s="12"/>
      <c r="L475" s="54"/>
    </row>
    <row r="476" spans="1:12" ht="12.75">
      <c r="A476" s="237" t="s">
        <v>487</v>
      </c>
      <c r="B476" s="170">
        <v>0</v>
      </c>
      <c r="C476" s="171">
        <v>9</v>
      </c>
      <c r="D476" s="171">
        <v>24</v>
      </c>
      <c r="E476" s="201">
        <v>648</v>
      </c>
      <c r="F476" s="171">
        <v>9</v>
      </c>
      <c r="G476" s="171">
        <v>270</v>
      </c>
      <c r="H476" s="171">
        <v>2</v>
      </c>
      <c r="I476" s="172">
        <v>0</v>
      </c>
      <c r="J476" s="10"/>
      <c r="K476" s="12"/>
      <c r="L476" s="54"/>
    </row>
    <row r="477" spans="1:12" ht="12.75">
      <c r="A477" s="237" t="s">
        <v>488</v>
      </c>
      <c r="B477" s="170">
        <v>5</v>
      </c>
      <c r="C477" s="171">
        <v>14</v>
      </c>
      <c r="D477" s="171">
        <v>13</v>
      </c>
      <c r="E477" s="201">
        <v>522</v>
      </c>
      <c r="F477" s="171">
        <v>11</v>
      </c>
      <c r="G477" s="171">
        <v>242</v>
      </c>
      <c r="H477" s="171">
        <v>8</v>
      </c>
      <c r="I477" s="172">
        <v>0</v>
      </c>
      <c r="J477" s="10"/>
      <c r="K477" s="12"/>
      <c r="L477" s="54"/>
    </row>
    <row r="478" spans="1:12" ht="12.75">
      <c r="A478" s="237" t="s">
        <v>489</v>
      </c>
      <c r="B478" s="170">
        <v>12</v>
      </c>
      <c r="C478" s="171">
        <v>22</v>
      </c>
      <c r="D478" s="171">
        <v>35</v>
      </c>
      <c r="E478" s="201">
        <v>475</v>
      </c>
      <c r="F478" s="171">
        <v>15</v>
      </c>
      <c r="G478" s="171">
        <v>406</v>
      </c>
      <c r="H478" s="171">
        <v>24</v>
      </c>
      <c r="I478" s="172">
        <v>0</v>
      </c>
      <c r="J478" s="10"/>
      <c r="K478" s="12"/>
      <c r="L478" s="54"/>
    </row>
    <row r="479" spans="1:12" ht="12.75">
      <c r="A479" s="237" t="s">
        <v>490</v>
      </c>
      <c r="B479" s="170">
        <v>6</v>
      </c>
      <c r="C479" s="171">
        <v>14</v>
      </c>
      <c r="D479" s="171">
        <v>23</v>
      </c>
      <c r="E479" s="201">
        <v>775</v>
      </c>
      <c r="F479" s="171">
        <v>14</v>
      </c>
      <c r="G479" s="171">
        <v>233</v>
      </c>
      <c r="H479" s="171">
        <v>11</v>
      </c>
      <c r="I479" s="172">
        <v>1</v>
      </c>
      <c r="J479" s="10"/>
      <c r="K479" s="12"/>
      <c r="L479" s="54"/>
    </row>
    <row r="480" spans="1:12" ht="12.75">
      <c r="A480" s="237" t="s">
        <v>491</v>
      </c>
      <c r="B480" s="170">
        <v>4</v>
      </c>
      <c r="C480" s="171">
        <v>9</v>
      </c>
      <c r="D480" s="171">
        <v>19</v>
      </c>
      <c r="E480" s="201">
        <v>648</v>
      </c>
      <c r="F480" s="171">
        <v>29</v>
      </c>
      <c r="G480" s="171">
        <v>350</v>
      </c>
      <c r="H480" s="171">
        <v>19</v>
      </c>
      <c r="I480" s="172">
        <v>1</v>
      </c>
      <c r="J480" s="10"/>
      <c r="K480" s="12"/>
      <c r="L480" s="54"/>
    </row>
    <row r="481" spans="1:12" ht="12.75">
      <c r="A481" s="237" t="s">
        <v>492</v>
      </c>
      <c r="B481" s="170">
        <v>5</v>
      </c>
      <c r="C481" s="171">
        <v>29</v>
      </c>
      <c r="D481" s="171">
        <v>25</v>
      </c>
      <c r="E481" s="201">
        <v>498</v>
      </c>
      <c r="F481" s="171">
        <v>25</v>
      </c>
      <c r="G481" s="171">
        <v>331</v>
      </c>
      <c r="H481" s="171">
        <v>10</v>
      </c>
      <c r="I481" s="172">
        <v>1</v>
      </c>
      <c r="J481" s="10"/>
      <c r="K481" s="12"/>
      <c r="L481" s="54"/>
    </row>
    <row r="482" spans="1:12" ht="12.75">
      <c r="A482" s="237" t="s">
        <v>493</v>
      </c>
      <c r="B482" s="170">
        <v>4</v>
      </c>
      <c r="C482" s="171">
        <v>15</v>
      </c>
      <c r="D482" s="171">
        <v>13</v>
      </c>
      <c r="E482" s="201">
        <v>411</v>
      </c>
      <c r="F482" s="171">
        <v>30</v>
      </c>
      <c r="G482" s="171">
        <v>391</v>
      </c>
      <c r="H482" s="171">
        <v>13</v>
      </c>
      <c r="I482" s="172">
        <v>0</v>
      </c>
      <c r="J482" s="10"/>
      <c r="K482" s="12"/>
      <c r="L482" s="54"/>
    </row>
    <row r="483" spans="1:12" ht="12.75">
      <c r="A483" s="237" t="s">
        <v>494</v>
      </c>
      <c r="B483" s="170">
        <v>3</v>
      </c>
      <c r="C483" s="171">
        <v>13</v>
      </c>
      <c r="D483" s="171">
        <v>40</v>
      </c>
      <c r="E483" s="201">
        <v>662</v>
      </c>
      <c r="F483" s="171">
        <v>20</v>
      </c>
      <c r="G483" s="171">
        <v>420</v>
      </c>
      <c r="H483" s="171">
        <v>7</v>
      </c>
      <c r="I483" s="172">
        <v>1</v>
      </c>
      <c r="J483" s="10"/>
      <c r="K483" s="12"/>
      <c r="L483" s="54"/>
    </row>
    <row r="484" spans="1:12" ht="12.75">
      <c r="A484" s="237" t="s">
        <v>495</v>
      </c>
      <c r="B484" s="170">
        <v>5</v>
      </c>
      <c r="C484" s="171">
        <v>14</v>
      </c>
      <c r="D484" s="171">
        <v>18</v>
      </c>
      <c r="E484" s="201">
        <v>420</v>
      </c>
      <c r="F484" s="171">
        <v>24</v>
      </c>
      <c r="G484" s="171">
        <v>390</v>
      </c>
      <c r="H484" s="171">
        <v>15</v>
      </c>
      <c r="I484" s="172">
        <v>0</v>
      </c>
      <c r="J484" s="10"/>
      <c r="K484" s="12"/>
      <c r="L484" s="54"/>
    </row>
    <row r="485" spans="1:12" ht="12.75">
      <c r="A485" s="237" t="s">
        <v>496</v>
      </c>
      <c r="B485" s="170">
        <v>5</v>
      </c>
      <c r="C485" s="171">
        <v>25</v>
      </c>
      <c r="D485" s="171">
        <v>26</v>
      </c>
      <c r="E485" s="201">
        <v>539</v>
      </c>
      <c r="F485" s="171">
        <v>15</v>
      </c>
      <c r="G485" s="171">
        <v>259</v>
      </c>
      <c r="H485" s="171">
        <v>4</v>
      </c>
      <c r="I485" s="172">
        <v>0</v>
      </c>
      <c r="J485" s="10"/>
      <c r="K485" s="12"/>
      <c r="L485" s="54"/>
    </row>
    <row r="486" spans="1:12" ht="12.75">
      <c r="A486" s="237" t="s">
        <v>497</v>
      </c>
      <c r="B486" s="170">
        <v>4</v>
      </c>
      <c r="C486" s="171">
        <v>11</v>
      </c>
      <c r="D486" s="171">
        <v>11</v>
      </c>
      <c r="E486" s="201">
        <v>524</v>
      </c>
      <c r="F486" s="171">
        <v>7</v>
      </c>
      <c r="G486" s="171">
        <v>260</v>
      </c>
      <c r="H486" s="171">
        <v>10</v>
      </c>
      <c r="I486" s="172">
        <v>0</v>
      </c>
      <c r="J486" s="10"/>
      <c r="K486" s="12"/>
      <c r="L486" s="54"/>
    </row>
    <row r="487" spans="1:12" ht="12.75">
      <c r="A487" s="237" t="s">
        <v>498</v>
      </c>
      <c r="B487" s="170">
        <v>3</v>
      </c>
      <c r="C487" s="171">
        <v>29</v>
      </c>
      <c r="D487" s="171">
        <v>32</v>
      </c>
      <c r="E487" s="201">
        <v>616</v>
      </c>
      <c r="F487" s="171">
        <v>15</v>
      </c>
      <c r="G487" s="171">
        <v>287</v>
      </c>
      <c r="H487" s="171">
        <v>8</v>
      </c>
      <c r="I487" s="172">
        <v>1</v>
      </c>
      <c r="J487" s="10"/>
      <c r="K487" s="12"/>
      <c r="L487" s="54"/>
    </row>
    <row r="488" spans="1:12" ht="12.75">
      <c r="A488" s="237" t="s">
        <v>499</v>
      </c>
      <c r="B488" s="170">
        <v>4</v>
      </c>
      <c r="C488" s="171">
        <v>22</v>
      </c>
      <c r="D488" s="171">
        <v>24</v>
      </c>
      <c r="E488" s="201">
        <v>476</v>
      </c>
      <c r="F488" s="171">
        <v>31</v>
      </c>
      <c r="G488" s="171">
        <v>453</v>
      </c>
      <c r="H488" s="171">
        <v>17</v>
      </c>
      <c r="I488" s="172">
        <v>1</v>
      </c>
      <c r="J488" s="10"/>
      <c r="K488" s="12"/>
      <c r="L488" s="54"/>
    </row>
    <row r="489" spans="1:12" ht="12.75">
      <c r="A489" s="237" t="s">
        <v>500</v>
      </c>
      <c r="B489" s="170">
        <v>2</v>
      </c>
      <c r="C489" s="171">
        <v>16</v>
      </c>
      <c r="D489" s="171">
        <v>17</v>
      </c>
      <c r="E489" s="201">
        <v>1091</v>
      </c>
      <c r="F489" s="171">
        <v>27</v>
      </c>
      <c r="G489" s="171">
        <v>403</v>
      </c>
      <c r="H489" s="171">
        <v>18</v>
      </c>
      <c r="I489" s="172">
        <v>1</v>
      </c>
      <c r="J489" s="10"/>
      <c r="K489" s="12"/>
      <c r="L489" s="54"/>
    </row>
    <row r="490" spans="1:12" ht="12.75">
      <c r="A490" s="237" t="s">
        <v>501</v>
      </c>
      <c r="B490" s="170">
        <v>1</v>
      </c>
      <c r="C490" s="171">
        <v>15</v>
      </c>
      <c r="D490" s="171">
        <v>19</v>
      </c>
      <c r="E490" s="201">
        <v>719</v>
      </c>
      <c r="F490" s="171">
        <v>15</v>
      </c>
      <c r="G490" s="171">
        <v>330</v>
      </c>
      <c r="H490" s="171">
        <v>16</v>
      </c>
      <c r="I490" s="172">
        <v>0</v>
      </c>
      <c r="J490" s="10"/>
      <c r="K490" s="12"/>
      <c r="L490" s="54"/>
    </row>
    <row r="491" spans="1:12" ht="12.75">
      <c r="A491" s="237" t="s">
        <v>502</v>
      </c>
      <c r="B491" s="170">
        <v>8</v>
      </c>
      <c r="C491" s="171">
        <v>19</v>
      </c>
      <c r="D491" s="171">
        <v>34</v>
      </c>
      <c r="E491" s="201">
        <v>488</v>
      </c>
      <c r="F491" s="171">
        <v>30</v>
      </c>
      <c r="G491" s="171">
        <v>455</v>
      </c>
      <c r="H491" s="171">
        <v>23</v>
      </c>
      <c r="I491" s="172">
        <v>0</v>
      </c>
      <c r="J491" s="10"/>
      <c r="K491" s="12"/>
      <c r="L491" s="54"/>
    </row>
    <row r="492" spans="1:12" ht="12.75">
      <c r="A492" s="237" t="s">
        <v>503</v>
      </c>
      <c r="B492" s="170">
        <v>6</v>
      </c>
      <c r="C492" s="171">
        <v>19</v>
      </c>
      <c r="D492" s="171">
        <v>26</v>
      </c>
      <c r="E492" s="201">
        <v>716</v>
      </c>
      <c r="F492" s="171">
        <v>17</v>
      </c>
      <c r="G492" s="171">
        <v>282</v>
      </c>
      <c r="H492" s="171">
        <v>5</v>
      </c>
      <c r="I492" s="172">
        <v>0</v>
      </c>
      <c r="J492" s="10"/>
      <c r="K492" s="12"/>
      <c r="L492" s="54"/>
    </row>
    <row r="493" spans="1:12" ht="12.75">
      <c r="A493" s="237" t="s">
        <v>504</v>
      </c>
      <c r="B493" s="170">
        <v>4</v>
      </c>
      <c r="C493" s="171">
        <v>16</v>
      </c>
      <c r="D493" s="171">
        <v>20</v>
      </c>
      <c r="E493" s="201">
        <v>717</v>
      </c>
      <c r="F493" s="171">
        <v>32</v>
      </c>
      <c r="G493" s="171">
        <v>400</v>
      </c>
      <c r="H493" s="171">
        <v>17</v>
      </c>
      <c r="I493" s="172">
        <v>1</v>
      </c>
      <c r="J493" s="10"/>
      <c r="K493" s="12"/>
      <c r="L493" s="54"/>
    </row>
    <row r="494" spans="1:12" ht="12.75">
      <c r="A494" s="237" t="s">
        <v>505</v>
      </c>
      <c r="B494" s="170">
        <v>1</v>
      </c>
      <c r="C494" s="171">
        <v>21</v>
      </c>
      <c r="D494" s="171">
        <v>22</v>
      </c>
      <c r="E494" s="201">
        <v>793</v>
      </c>
      <c r="F494" s="171">
        <v>19</v>
      </c>
      <c r="G494" s="171">
        <v>309</v>
      </c>
      <c r="H494" s="171">
        <v>8</v>
      </c>
      <c r="I494" s="172">
        <v>0</v>
      </c>
      <c r="J494" s="10"/>
      <c r="K494" s="12"/>
      <c r="L494" s="54"/>
    </row>
    <row r="495" spans="1:12" ht="12.75">
      <c r="A495" s="237" t="s">
        <v>506</v>
      </c>
      <c r="B495" s="170">
        <v>5</v>
      </c>
      <c r="C495" s="171">
        <v>22</v>
      </c>
      <c r="D495" s="171">
        <v>19</v>
      </c>
      <c r="E495" s="201">
        <v>857</v>
      </c>
      <c r="F495" s="171">
        <v>26</v>
      </c>
      <c r="G495" s="171">
        <v>365</v>
      </c>
      <c r="H495" s="171">
        <v>18</v>
      </c>
      <c r="I495" s="172">
        <v>1</v>
      </c>
      <c r="J495" s="10"/>
      <c r="K495" s="12"/>
      <c r="L495" s="54"/>
    </row>
    <row r="496" spans="1:12" ht="12.75">
      <c r="A496" s="237" t="s">
        <v>507</v>
      </c>
      <c r="B496" s="170">
        <v>1</v>
      </c>
      <c r="C496" s="171">
        <v>26</v>
      </c>
      <c r="D496" s="171">
        <v>25</v>
      </c>
      <c r="E496" s="201">
        <v>920</v>
      </c>
      <c r="F496" s="171">
        <v>25</v>
      </c>
      <c r="G496" s="171">
        <v>348</v>
      </c>
      <c r="H496" s="171">
        <v>24</v>
      </c>
      <c r="I496" s="172">
        <v>0</v>
      </c>
      <c r="J496" s="10"/>
      <c r="K496" s="12"/>
      <c r="L496" s="54"/>
    </row>
    <row r="497" spans="1:12" ht="12.75">
      <c r="A497" s="239" t="s">
        <v>508</v>
      </c>
      <c r="B497" s="178">
        <v>6</v>
      </c>
      <c r="C497" s="179">
        <v>36</v>
      </c>
      <c r="D497" s="179">
        <v>16</v>
      </c>
      <c r="E497" s="220">
        <v>675</v>
      </c>
      <c r="F497" s="179">
        <v>17</v>
      </c>
      <c r="G497" s="179">
        <v>257</v>
      </c>
      <c r="H497" s="179">
        <v>11</v>
      </c>
      <c r="I497" s="180">
        <v>0</v>
      </c>
      <c r="J497" s="68"/>
      <c r="K497" s="69"/>
      <c r="L497" s="54"/>
    </row>
    <row r="498" spans="1:12" ht="12.75">
      <c r="A498" s="32" t="s">
        <v>2</v>
      </c>
      <c r="B498" s="16">
        <f aca="true" t="shared" si="6" ref="B498:I498">SUM(B434:B497)</f>
        <v>210</v>
      </c>
      <c r="C498" s="16">
        <f t="shared" si="6"/>
        <v>1178</v>
      </c>
      <c r="D498" s="16">
        <f t="shared" si="6"/>
        <v>1249</v>
      </c>
      <c r="E498" s="16">
        <f t="shared" si="6"/>
        <v>40512</v>
      </c>
      <c r="F498" s="16">
        <f t="shared" si="6"/>
        <v>1115</v>
      </c>
      <c r="G498" s="16">
        <f t="shared" si="6"/>
        <v>17690</v>
      </c>
      <c r="H498" s="16">
        <f t="shared" si="6"/>
        <v>713</v>
      </c>
      <c r="I498" s="16">
        <f t="shared" si="6"/>
        <v>25</v>
      </c>
      <c r="J498" s="16"/>
      <c r="K498" s="16"/>
      <c r="L498" s="54"/>
    </row>
    <row r="499" spans="1:12" ht="13.5" thickBot="1">
      <c r="A499" s="78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54"/>
    </row>
    <row r="500" spans="1:12" ht="13.5" thickBot="1">
      <c r="A500" s="18" t="s">
        <v>68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54"/>
    </row>
    <row r="501" spans="1:12" ht="12.75">
      <c r="A501" s="86" t="s">
        <v>69</v>
      </c>
      <c r="B501" s="66"/>
      <c r="C501" s="67"/>
      <c r="D501" s="66"/>
      <c r="E501" s="109"/>
      <c r="F501" s="109"/>
      <c r="G501" s="109"/>
      <c r="H501" s="70"/>
      <c r="I501" s="70"/>
      <c r="J501" s="169">
        <v>278</v>
      </c>
      <c r="K501" s="188">
        <v>27</v>
      </c>
      <c r="L501" s="54"/>
    </row>
    <row r="502" spans="1:12" ht="12.75">
      <c r="A502" s="86" t="s">
        <v>71</v>
      </c>
      <c r="B502" s="10"/>
      <c r="C502" s="12"/>
      <c r="D502" s="10"/>
      <c r="E502" s="13"/>
      <c r="F502" s="13"/>
      <c r="G502" s="13"/>
      <c r="H502" s="11"/>
      <c r="I502" s="11"/>
      <c r="J502" s="175">
        <v>37</v>
      </c>
      <c r="K502" s="190">
        <v>1</v>
      </c>
      <c r="L502" s="54"/>
    </row>
    <row r="503" spans="1:12" ht="12.75">
      <c r="A503" s="86" t="s">
        <v>215</v>
      </c>
      <c r="B503" s="10"/>
      <c r="C503" s="12"/>
      <c r="D503" s="10"/>
      <c r="E503" s="13"/>
      <c r="F503" s="13"/>
      <c r="G503" s="13"/>
      <c r="H503" s="11"/>
      <c r="I503" s="11"/>
      <c r="J503" s="175">
        <v>367</v>
      </c>
      <c r="K503" s="190">
        <v>53</v>
      </c>
      <c r="L503" s="54"/>
    </row>
    <row r="504" spans="1:12" ht="12.75">
      <c r="A504" s="86" t="s">
        <v>216</v>
      </c>
      <c r="B504" s="10"/>
      <c r="C504" s="12"/>
      <c r="D504" s="10"/>
      <c r="E504" s="13"/>
      <c r="F504" s="13"/>
      <c r="G504" s="13"/>
      <c r="H504" s="11"/>
      <c r="I504" s="11"/>
      <c r="J504" s="175">
        <v>215</v>
      </c>
      <c r="K504" s="190">
        <v>29</v>
      </c>
      <c r="L504" s="54"/>
    </row>
    <row r="505" spans="1:12" ht="12.75">
      <c r="A505" s="86" t="s">
        <v>212</v>
      </c>
      <c r="B505" s="10"/>
      <c r="C505" s="12"/>
      <c r="D505" s="10"/>
      <c r="E505" s="13"/>
      <c r="F505" s="13"/>
      <c r="G505" s="13"/>
      <c r="H505" s="11"/>
      <c r="I505" s="11"/>
      <c r="J505" s="175">
        <v>323</v>
      </c>
      <c r="K505" s="190">
        <v>64</v>
      </c>
      <c r="L505" s="54"/>
    </row>
    <row r="506" spans="1:12" ht="12.75">
      <c r="A506" s="86" t="s">
        <v>619</v>
      </c>
      <c r="B506" s="10"/>
      <c r="C506" s="12"/>
      <c r="D506" s="10"/>
      <c r="E506" s="13"/>
      <c r="F506" s="13"/>
      <c r="G506" s="13"/>
      <c r="H506" s="11"/>
      <c r="I506" s="11"/>
      <c r="J506" s="175">
        <v>276</v>
      </c>
      <c r="K506" s="190">
        <v>72</v>
      </c>
      <c r="L506" s="54"/>
    </row>
    <row r="507" spans="1:12" ht="12.75">
      <c r="A507" s="240" t="s">
        <v>213</v>
      </c>
      <c r="B507" s="10"/>
      <c r="C507" s="12"/>
      <c r="D507" s="10"/>
      <c r="E507" s="13"/>
      <c r="F507" s="13"/>
      <c r="G507" s="13"/>
      <c r="H507" s="11"/>
      <c r="I507" s="11"/>
      <c r="J507" s="172">
        <v>185</v>
      </c>
      <c r="K507" s="219">
        <v>43</v>
      </c>
      <c r="L507" s="54"/>
    </row>
    <row r="508" spans="1:12" ht="12.75">
      <c r="A508" s="210" t="s">
        <v>214</v>
      </c>
      <c r="B508" s="10"/>
      <c r="C508" s="12"/>
      <c r="D508" s="10"/>
      <c r="E508" s="13"/>
      <c r="F508" s="13"/>
      <c r="G508" s="13"/>
      <c r="H508" s="11"/>
      <c r="I508" s="11"/>
      <c r="J508" s="172">
        <v>203</v>
      </c>
      <c r="K508" s="219">
        <v>34</v>
      </c>
      <c r="L508" s="54"/>
    </row>
    <row r="509" spans="1:12" ht="12.75">
      <c r="A509" s="240" t="s">
        <v>70</v>
      </c>
      <c r="B509" s="10"/>
      <c r="C509" s="12"/>
      <c r="D509" s="10"/>
      <c r="E509" s="13"/>
      <c r="F509" s="13"/>
      <c r="G509" s="13"/>
      <c r="H509" s="11"/>
      <c r="I509" s="11"/>
      <c r="J509" s="180">
        <v>32</v>
      </c>
      <c r="K509" s="202">
        <v>0</v>
      </c>
      <c r="L509" s="54"/>
    </row>
    <row r="510" spans="1:12" ht="12.75">
      <c r="A510" s="32" t="s">
        <v>2</v>
      </c>
      <c r="B510" s="16"/>
      <c r="C510" s="16"/>
      <c r="D510" s="16"/>
      <c r="E510" s="16"/>
      <c r="F510" s="16"/>
      <c r="G510" s="16"/>
      <c r="H510" s="16"/>
      <c r="I510" s="16"/>
      <c r="J510" s="16">
        <f>SUM(J501:J509)</f>
        <v>1916</v>
      </c>
      <c r="K510" s="16">
        <f>SUM(K501:K509)</f>
        <v>323</v>
      </c>
      <c r="L510" s="54"/>
    </row>
    <row r="511" spans="1:12" ht="13.5" thickBot="1">
      <c r="A511" s="49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54"/>
    </row>
    <row r="512" spans="1:12" ht="13.5" thickBot="1">
      <c r="A512" s="18" t="s">
        <v>72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54"/>
    </row>
    <row r="513" spans="1:12" ht="12.75">
      <c r="A513" s="86" t="s">
        <v>620</v>
      </c>
      <c r="B513" s="66"/>
      <c r="C513" s="67"/>
      <c r="D513" s="66"/>
      <c r="E513" s="109"/>
      <c r="F513" s="109"/>
      <c r="G513" s="109"/>
      <c r="H513" s="70"/>
      <c r="I513" s="70"/>
      <c r="J513" s="205">
        <v>162</v>
      </c>
      <c r="K513" s="182">
        <v>118</v>
      </c>
      <c r="L513" s="54"/>
    </row>
    <row r="514" spans="1:12" ht="12.75">
      <c r="A514" s="86" t="s">
        <v>621</v>
      </c>
      <c r="B514" s="10"/>
      <c r="C514" s="12"/>
      <c r="D514" s="10"/>
      <c r="E514" s="13"/>
      <c r="F514" s="13"/>
      <c r="G514" s="13"/>
      <c r="H514" s="11"/>
      <c r="I514" s="11"/>
      <c r="J514" s="206">
        <v>168</v>
      </c>
      <c r="K514" s="184">
        <v>44</v>
      </c>
      <c r="L514" s="54"/>
    </row>
    <row r="515" spans="1:12" ht="12.75">
      <c r="A515" s="86" t="s">
        <v>622</v>
      </c>
      <c r="B515" s="10"/>
      <c r="C515" s="12"/>
      <c r="D515" s="10"/>
      <c r="E515" s="13"/>
      <c r="F515" s="13"/>
      <c r="G515" s="13"/>
      <c r="H515" s="11"/>
      <c r="I515" s="11"/>
      <c r="J515" s="206">
        <v>328</v>
      </c>
      <c r="K515" s="184">
        <v>98</v>
      </c>
      <c r="L515" s="54"/>
    </row>
    <row r="516" spans="1:12" ht="12.75">
      <c r="A516" s="86" t="s">
        <v>623</v>
      </c>
      <c r="B516" s="10"/>
      <c r="C516" s="12"/>
      <c r="D516" s="10"/>
      <c r="E516" s="13"/>
      <c r="F516" s="13"/>
      <c r="G516" s="13"/>
      <c r="H516" s="11"/>
      <c r="I516" s="11"/>
      <c r="J516" s="206">
        <v>429</v>
      </c>
      <c r="K516" s="184">
        <v>94</v>
      </c>
      <c r="L516" s="54"/>
    </row>
    <row r="517" spans="1:12" ht="12.75">
      <c r="A517" s="86" t="s">
        <v>624</v>
      </c>
      <c r="B517" s="10"/>
      <c r="C517" s="12"/>
      <c r="D517" s="10"/>
      <c r="E517" s="13"/>
      <c r="F517" s="13"/>
      <c r="G517" s="13"/>
      <c r="H517" s="11"/>
      <c r="I517" s="11"/>
      <c r="J517" s="206">
        <v>292</v>
      </c>
      <c r="K517" s="184">
        <v>79</v>
      </c>
      <c r="L517" s="54"/>
    </row>
    <row r="518" spans="1:12" ht="12.75">
      <c r="A518" s="86" t="s">
        <v>625</v>
      </c>
      <c r="B518" s="10"/>
      <c r="C518" s="12"/>
      <c r="D518" s="10"/>
      <c r="E518" s="13"/>
      <c r="F518" s="13"/>
      <c r="G518" s="13"/>
      <c r="H518" s="11"/>
      <c r="I518" s="11"/>
      <c r="J518" s="206">
        <v>295</v>
      </c>
      <c r="K518" s="184">
        <v>126</v>
      </c>
      <c r="L518" s="54"/>
    </row>
    <row r="519" spans="1:12" ht="12.75">
      <c r="A519" s="86" t="s">
        <v>626</v>
      </c>
      <c r="B519" s="10"/>
      <c r="C519" s="12"/>
      <c r="D519" s="10"/>
      <c r="E519" s="13"/>
      <c r="F519" s="13"/>
      <c r="G519" s="13"/>
      <c r="H519" s="11"/>
      <c r="I519" s="11"/>
      <c r="J519" s="206">
        <v>226</v>
      </c>
      <c r="K519" s="184">
        <v>30</v>
      </c>
      <c r="L519" s="54"/>
    </row>
    <row r="520" spans="1:12" ht="12.75">
      <c r="A520" s="86" t="s">
        <v>627</v>
      </c>
      <c r="B520" s="10"/>
      <c r="C520" s="12"/>
      <c r="D520" s="10"/>
      <c r="E520" s="13"/>
      <c r="F520" s="13"/>
      <c r="G520" s="13"/>
      <c r="H520" s="11"/>
      <c r="I520" s="11"/>
      <c r="J520" s="206">
        <v>72</v>
      </c>
      <c r="K520" s="184">
        <v>14</v>
      </c>
      <c r="L520" s="54"/>
    </row>
    <row r="521" spans="1:12" ht="12.75">
      <c r="A521" s="86" t="s">
        <v>628</v>
      </c>
      <c r="B521" s="10"/>
      <c r="C521" s="12"/>
      <c r="D521" s="10"/>
      <c r="E521" s="13"/>
      <c r="F521" s="13"/>
      <c r="G521" s="13"/>
      <c r="H521" s="11"/>
      <c r="I521" s="11"/>
      <c r="J521" s="206">
        <v>23</v>
      </c>
      <c r="K521" s="184">
        <v>0</v>
      </c>
      <c r="L521" s="54"/>
    </row>
    <row r="522" spans="1:12" ht="12.75">
      <c r="A522" s="86" t="s">
        <v>629</v>
      </c>
      <c r="B522" s="10"/>
      <c r="C522" s="12"/>
      <c r="D522" s="10"/>
      <c r="E522" s="13"/>
      <c r="F522" s="13"/>
      <c r="G522" s="13"/>
      <c r="H522" s="11"/>
      <c r="I522" s="11"/>
      <c r="J522" s="206">
        <v>443</v>
      </c>
      <c r="K522" s="184">
        <v>63</v>
      </c>
      <c r="L522" s="54"/>
    </row>
    <row r="523" spans="1:12" ht="12.75">
      <c r="A523" s="86" t="s">
        <v>630</v>
      </c>
      <c r="B523" s="10"/>
      <c r="C523" s="12"/>
      <c r="D523" s="10"/>
      <c r="E523" s="13"/>
      <c r="F523" s="13"/>
      <c r="G523" s="13"/>
      <c r="H523" s="11"/>
      <c r="I523" s="11"/>
      <c r="J523" s="206">
        <v>72</v>
      </c>
      <c r="K523" s="184">
        <v>2</v>
      </c>
      <c r="L523" s="54"/>
    </row>
    <row r="524" spans="1:12" ht="12.75">
      <c r="A524" s="86" t="s">
        <v>631</v>
      </c>
      <c r="B524" s="10"/>
      <c r="C524" s="12"/>
      <c r="D524" s="10"/>
      <c r="E524" s="13"/>
      <c r="F524" s="13"/>
      <c r="G524" s="13"/>
      <c r="H524" s="11"/>
      <c r="I524" s="11"/>
      <c r="J524" s="206">
        <v>353</v>
      </c>
      <c r="K524" s="184">
        <v>61</v>
      </c>
      <c r="L524" s="54"/>
    </row>
    <row r="525" spans="1:12" ht="12.75">
      <c r="A525" s="86" t="s">
        <v>632</v>
      </c>
      <c r="B525" s="10"/>
      <c r="C525" s="12"/>
      <c r="D525" s="10"/>
      <c r="E525" s="13"/>
      <c r="F525" s="13"/>
      <c r="G525" s="13"/>
      <c r="H525" s="11"/>
      <c r="I525" s="11"/>
      <c r="J525" s="206">
        <v>68</v>
      </c>
      <c r="K525" s="184">
        <v>2</v>
      </c>
      <c r="L525" s="54"/>
    </row>
    <row r="526" spans="1:12" ht="12.75">
      <c r="A526" s="86" t="s">
        <v>633</v>
      </c>
      <c r="B526" s="10"/>
      <c r="C526" s="12"/>
      <c r="D526" s="10"/>
      <c r="E526" s="13"/>
      <c r="F526" s="13"/>
      <c r="G526" s="13"/>
      <c r="H526" s="11"/>
      <c r="I526" s="11"/>
      <c r="J526" s="206">
        <v>137</v>
      </c>
      <c r="K526" s="184">
        <v>16</v>
      </c>
      <c r="L526" s="54"/>
    </row>
    <row r="527" spans="1:12" ht="12.75">
      <c r="A527" s="86" t="s">
        <v>634</v>
      </c>
      <c r="B527" s="10"/>
      <c r="C527" s="12"/>
      <c r="D527" s="10"/>
      <c r="E527" s="13"/>
      <c r="F527" s="13"/>
      <c r="G527" s="13"/>
      <c r="H527" s="11"/>
      <c r="I527" s="11"/>
      <c r="J527" s="206">
        <v>151</v>
      </c>
      <c r="K527" s="184">
        <v>10</v>
      </c>
      <c r="L527" s="54"/>
    </row>
    <row r="528" spans="1:12" ht="12.75">
      <c r="A528" s="86" t="s">
        <v>635</v>
      </c>
      <c r="B528" s="10"/>
      <c r="C528" s="12"/>
      <c r="D528" s="10"/>
      <c r="E528" s="13"/>
      <c r="F528" s="13"/>
      <c r="G528" s="13"/>
      <c r="H528" s="11"/>
      <c r="I528" s="11"/>
      <c r="J528" s="206">
        <v>173</v>
      </c>
      <c r="K528" s="184">
        <v>31</v>
      </c>
      <c r="L528" s="54"/>
    </row>
    <row r="529" spans="1:12" ht="12.75">
      <c r="A529" s="86" t="s">
        <v>636</v>
      </c>
      <c r="B529" s="10"/>
      <c r="C529" s="12"/>
      <c r="D529" s="10"/>
      <c r="E529" s="13"/>
      <c r="F529" s="13"/>
      <c r="G529" s="13"/>
      <c r="H529" s="11"/>
      <c r="I529" s="11"/>
      <c r="J529" s="206">
        <v>242</v>
      </c>
      <c r="K529" s="184">
        <v>21</v>
      </c>
      <c r="L529" s="54"/>
    </row>
    <row r="530" spans="1:12" ht="12.75">
      <c r="A530" s="86" t="s">
        <v>637</v>
      </c>
      <c r="B530" s="10"/>
      <c r="C530" s="12"/>
      <c r="D530" s="10"/>
      <c r="E530" s="13"/>
      <c r="F530" s="13"/>
      <c r="G530" s="13"/>
      <c r="H530" s="11"/>
      <c r="I530" s="11"/>
      <c r="J530" s="206">
        <v>34</v>
      </c>
      <c r="K530" s="184">
        <v>3</v>
      </c>
      <c r="L530" s="54"/>
    </row>
    <row r="531" spans="1:12" ht="12.75">
      <c r="A531" s="86" t="s">
        <v>638</v>
      </c>
      <c r="B531" s="10"/>
      <c r="C531" s="12"/>
      <c r="D531" s="10"/>
      <c r="E531" s="13"/>
      <c r="F531" s="13"/>
      <c r="G531" s="13"/>
      <c r="H531" s="11"/>
      <c r="I531" s="11"/>
      <c r="J531" s="206">
        <v>180</v>
      </c>
      <c r="K531" s="184">
        <v>23</v>
      </c>
      <c r="L531" s="54"/>
    </row>
    <row r="532" spans="1:12" ht="12.75">
      <c r="A532" s="86" t="s">
        <v>639</v>
      </c>
      <c r="B532" s="10"/>
      <c r="C532" s="12"/>
      <c r="D532" s="10"/>
      <c r="E532" s="13"/>
      <c r="F532" s="13"/>
      <c r="G532" s="13"/>
      <c r="H532" s="11"/>
      <c r="I532" s="11"/>
      <c r="J532" s="206">
        <v>335</v>
      </c>
      <c r="K532" s="184">
        <v>46</v>
      </c>
      <c r="L532" s="54"/>
    </row>
    <row r="533" spans="1:12" ht="12.75">
      <c r="A533" s="86" t="s">
        <v>640</v>
      </c>
      <c r="B533" s="10"/>
      <c r="C533" s="12"/>
      <c r="D533" s="10"/>
      <c r="E533" s="13"/>
      <c r="F533" s="13"/>
      <c r="G533" s="13"/>
      <c r="H533" s="11"/>
      <c r="I533" s="11"/>
      <c r="J533" s="206">
        <v>405</v>
      </c>
      <c r="K533" s="184">
        <v>72</v>
      </c>
      <c r="L533" s="54"/>
    </row>
    <row r="534" spans="1:12" ht="12.75">
      <c r="A534" s="86" t="s">
        <v>641</v>
      </c>
      <c r="B534" s="10"/>
      <c r="C534" s="12"/>
      <c r="D534" s="10"/>
      <c r="E534" s="13"/>
      <c r="F534" s="13"/>
      <c r="G534" s="13"/>
      <c r="H534" s="11"/>
      <c r="I534" s="11"/>
      <c r="J534" s="206">
        <v>28</v>
      </c>
      <c r="K534" s="184">
        <v>3</v>
      </c>
      <c r="L534" s="54"/>
    </row>
    <row r="535" spans="1:12" ht="12.75">
      <c r="A535" s="86" t="s">
        <v>642</v>
      </c>
      <c r="B535" s="10"/>
      <c r="C535" s="12"/>
      <c r="D535" s="10"/>
      <c r="E535" s="13"/>
      <c r="F535" s="13"/>
      <c r="G535" s="13"/>
      <c r="H535" s="11"/>
      <c r="I535" s="11"/>
      <c r="J535" s="206">
        <v>319</v>
      </c>
      <c r="K535" s="184">
        <v>61</v>
      </c>
      <c r="L535" s="54"/>
    </row>
    <row r="536" spans="1:12" ht="12.75">
      <c r="A536" s="86" t="s">
        <v>643</v>
      </c>
      <c r="B536" s="10"/>
      <c r="C536" s="12"/>
      <c r="D536" s="10"/>
      <c r="E536" s="13"/>
      <c r="F536" s="13"/>
      <c r="G536" s="13"/>
      <c r="H536" s="11"/>
      <c r="I536" s="11"/>
      <c r="J536" s="206">
        <v>132</v>
      </c>
      <c r="K536" s="294">
        <v>10</v>
      </c>
      <c r="L536" s="54"/>
    </row>
    <row r="537" spans="1:12" ht="12.75">
      <c r="A537" s="51" t="s">
        <v>2</v>
      </c>
      <c r="B537" s="16"/>
      <c r="C537" s="16"/>
      <c r="D537" s="16"/>
      <c r="E537" s="16"/>
      <c r="F537" s="16"/>
      <c r="G537" s="16"/>
      <c r="H537" s="16"/>
      <c r="I537" s="16"/>
      <c r="J537" s="16">
        <f>SUM(J513:J536)</f>
        <v>5067</v>
      </c>
      <c r="K537" s="16">
        <f>SUM(K513:K536)</f>
        <v>1027</v>
      </c>
      <c r="L537" s="54"/>
    </row>
    <row r="538" spans="1:12" ht="13.5" thickBot="1">
      <c r="A538" s="35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54"/>
    </row>
    <row r="539" spans="1:12" ht="13.5" thickBot="1">
      <c r="A539" s="18" t="s">
        <v>73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54"/>
    </row>
    <row r="540" spans="1:12" ht="12.75">
      <c r="A540" s="9" t="s">
        <v>210</v>
      </c>
      <c r="B540" s="66"/>
      <c r="C540" s="67"/>
      <c r="D540" s="66"/>
      <c r="E540" s="109"/>
      <c r="F540" s="109"/>
      <c r="G540" s="109"/>
      <c r="H540" s="70"/>
      <c r="I540" s="70"/>
      <c r="J540" s="167">
        <v>83</v>
      </c>
      <c r="K540" s="181">
        <v>12</v>
      </c>
      <c r="L540" s="54"/>
    </row>
    <row r="541" spans="1:12" ht="12.75">
      <c r="A541" s="9" t="s">
        <v>211</v>
      </c>
      <c r="B541" s="10"/>
      <c r="C541" s="12"/>
      <c r="D541" s="10"/>
      <c r="E541" s="13"/>
      <c r="F541" s="13"/>
      <c r="G541" s="13"/>
      <c r="H541" s="11"/>
      <c r="I541" s="11"/>
      <c r="J541" s="173">
        <v>64</v>
      </c>
      <c r="K541" s="183">
        <v>12</v>
      </c>
      <c r="L541" s="54"/>
    </row>
    <row r="542" spans="1:12" ht="12.75">
      <c r="A542" s="9" t="s">
        <v>217</v>
      </c>
      <c r="B542" s="68"/>
      <c r="C542" s="69"/>
      <c r="D542" s="68"/>
      <c r="E542" s="111"/>
      <c r="F542" s="111"/>
      <c r="G542" s="111"/>
      <c r="H542" s="38"/>
      <c r="I542" s="38"/>
      <c r="J542" s="173">
        <v>70</v>
      </c>
      <c r="K542" s="183">
        <v>8</v>
      </c>
      <c r="L542" s="54"/>
    </row>
    <row r="543" spans="1:12" ht="12.75">
      <c r="A543" s="32" t="s">
        <v>2</v>
      </c>
      <c r="B543" s="16"/>
      <c r="C543" s="16"/>
      <c r="D543" s="16"/>
      <c r="E543" s="16"/>
      <c r="F543" s="16"/>
      <c r="G543" s="16"/>
      <c r="H543" s="16"/>
      <c r="I543" s="16"/>
      <c r="J543" s="16">
        <f>SUM(J540:J542)</f>
        <v>217</v>
      </c>
      <c r="K543" s="16">
        <f>SUM(K540:K542)</f>
        <v>32</v>
      </c>
      <c r="L543" s="54"/>
    </row>
    <row r="544" spans="1:12" ht="13.5" thickBot="1">
      <c r="A544" s="78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54"/>
    </row>
    <row r="545" spans="1:12" ht="13.5" thickBot="1">
      <c r="A545" s="18" t="s">
        <v>74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4"/>
    </row>
    <row r="546" spans="1:12" ht="12.75">
      <c r="A546" s="86" t="s">
        <v>296</v>
      </c>
      <c r="B546" s="167">
        <v>0</v>
      </c>
      <c r="C546" s="168">
        <v>10</v>
      </c>
      <c r="D546" s="168">
        <v>9</v>
      </c>
      <c r="E546" s="181">
        <v>182</v>
      </c>
      <c r="F546" s="168">
        <v>7</v>
      </c>
      <c r="G546" s="168">
        <v>73</v>
      </c>
      <c r="H546" s="168">
        <v>4</v>
      </c>
      <c r="I546" s="169">
        <v>0</v>
      </c>
      <c r="J546" s="66"/>
      <c r="K546" s="67"/>
      <c r="L546" s="54"/>
    </row>
    <row r="547" spans="1:12" ht="12.75">
      <c r="A547" s="86" t="s">
        <v>297</v>
      </c>
      <c r="B547" s="173">
        <v>1</v>
      </c>
      <c r="C547" s="174">
        <v>4</v>
      </c>
      <c r="D547" s="174">
        <v>4</v>
      </c>
      <c r="E547" s="183">
        <v>235</v>
      </c>
      <c r="F547" s="174">
        <v>4</v>
      </c>
      <c r="G547" s="174">
        <v>61</v>
      </c>
      <c r="H547" s="174">
        <v>1</v>
      </c>
      <c r="I547" s="175">
        <v>0</v>
      </c>
      <c r="J547" s="10"/>
      <c r="K547" s="12"/>
      <c r="L547" s="54"/>
    </row>
    <row r="548" spans="1:12" ht="12.75">
      <c r="A548" s="86" t="s">
        <v>298</v>
      </c>
      <c r="B548" s="173">
        <v>4</v>
      </c>
      <c r="C548" s="174">
        <v>8</v>
      </c>
      <c r="D548" s="174">
        <v>5</v>
      </c>
      <c r="E548" s="183">
        <v>255</v>
      </c>
      <c r="F548" s="174">
        <v>4</v>
      </c>
      <c r="G548" s="174">
        <v>86</v>
      </c>
      <c r="H548" s="174">
        <v>1</v>
      </c>
      <c r="I548" s="175">
        <v>0</v>
      </c>
      <c r="J548" s="10"/>
      <c r="K548" s="12"/>
      <c r="L548" s="54"/>
    </row>
    <row r="549" spans="1:12" ht="12.75">
      <c r="A549" s="86" t="s">
        <v>299</v>
      </c>
      <c r="B549" s="173">
        <v>0</v>
      </c>
      <c r="C549" s="174">
        <v>4</v>
      </c>
      <c r="D549" s="174">
        <v>7</v>
      </c>
      <c r="E549" s="183">
        <v>175</v>
      </c>
      <c r="F549" s="174">
        <v>1</v>
      </c>
      <c r="G549" s="174">
        <v>52</v>
      </c>
      <c r="H549" s="174">
        <v>2</v>
      </c>
      <c r="I549" s="175">
        <v>0</v>
      </c>
      <c r="J549" s="10"/>
      <c r="K549" s="12"/>
      <c r="L549" s="54"/>
    </row>
    <row r="550" spans="1:12" ht="12.75">
      <c r="A550" s="86" t="s">
        <v>300</v>
      </c>
      <c r="B550" s="173">
        <v>0</v>
      </c>
      <c r="C550" s="174">
        <v>3</v>
      </c>
      <c r="D550" s="174">
        <v>14</v>
      </c>
      <c r="E550" s="183">
        <v>197</v>
      </c>
      <c r="F550" s="174">
        <v>4</v>
      </c>
      <c r="G550" s="174">
        <v>97</v>
      </c>
      <c r="H550" s="174">
        <v>2</v>
      </c>
      <c r="I550" s="175">
        <v>0</v>
      </c>
      <c r="J550" s="10"/>
      <c r="K550" s="12"/>
      <c r="L550" s="54"/>
    </row>
    <row r="551" spans="1:12" ht="12.75">
      <c r="A551" s="86" t="s">
        <v>301</v>
      </c>
      <c r="B551" s="173">
        <v>0</v>
      </c>
      <c r="C551" s="174">
        <v>0</v>
      </c>
      <c r="D551" s="174">
        <v>1</v>
      </c>
      <c r="E551" s="183">
        <v>52</v>
      </c>
      <c r="F551" s="174">
        <v>0</v>
      </c>
      <c r="G551" s="174">
        <v>6</v>
      </c>
      <c r="H551" s="174">
        <v>0</v>
      </c>
      <c r="I551" s="175">
        <v>0</v>
      </c>
      <c r="J551" s="10"/>
      <c r="K551" s="12"/>
      <c r="L551" s="54"/>
    </row>
    <row r="552" spans="1:12" ht="12.75">
      <c r="A552" s="86" t="s">
        <v>302</v>
      </c>
      <c r="B552" s="173">
        <v>0</v>
      </c>
      <c r="C552" s="174">
        <v>2</v>
      </c>
      <c r="D552" s="174">
        <v>0</v>
      </c>
      <c r="E552" s="183">
        <v>22</v>
      </c>
      <c r="F552" s="174">
        <v>0</v>
      </c>
      <c r="G552" s="174">
        <v>9</v>
      </c>
      <c r="H552" s="174">
        <v>0</v>
      </c>
      <c r="I552" s="175">
        <v>0</v>
      </c>
      <c r="J552" s="10"/>
      <c r="K552" s="12"/>
      <c r="L552" s="54"/>
    </row>
    <row r="553" spans="1:12" ht="12.75">
      <c r="A553" s="86" t="s">
        <v>309</v>
      </c>
      <c r="B553" s="173">
        <v>0</v>
      </c>
      <c r="C553" s="174">
        <v>0</v>
      </c>
      <c r="D553" s="174">
        <v>3</v>
      </c>
      <c r="E553" s="183">
        <v>101</v>
      </c>
      <c r="F553" s="174">
        <v>1</v>
      </c>
      <c r="G553" s="174">
        <v>19</v>
      </c>
      <c r="H553" s="174">
        <v>1</v>
      </c>
      <c r="I553" s="175">
        <v>0</v>
      </c>
      <c r="J553" s="10"/>
      <c r="K553" s="12"/>
      <c r="L553" s="54"/>
    </row>
    <row r="554" spans="1:12" ht="12.75">
      <c r="A554" s="86" t="s">
        <v>303</v>
      </c>
      <c r="B554" s="173">
        <v>1</v>
      </c>
      <c r="C554" s="174">
        <v>5</v>
      </c>
      <c r="D554" s="174">
        <v>3</v>
      </c>
      <c r="E554" s="183">
        <v>272</v>
      </c>
      <c r="F554" s="174">
        <v>2</v>
      </c>
      <c r="G554" s="174">
        <v>43</v>
      </c>
      <c r="H554" s="174">
        <v>2</v>
      </c>
      <c r="I554" s="175">
        <v>0</v>
      </c>
      <c r="J554" s="10"/>
      <c r="K554" s="12"/>
      <c r="L554" s="54"/>
    </row>
    <row r="555" spans="1:12" ht="12.75">
      <c r="A555" s="86" t="s">
        <v>304</v>
      </c>
      <c r="B555" s="173">
        <v>0</v>
      </c>
      <c r="C555" s="174">
        <v>0</v>
      </c>
      <c r="D555" s="174">
        <v>0</v>
      </c>
      <c r="E555" s="183">
        <v>18</v>
      </c>
      <c r="F555" s="174">
        <v>0</v>
      </c>
      <c r="G555" s="174">
        <v>4</v>
      </c>
      <c r="H555" s="174">
        <v>0</v>
      </c>
      <c r="I555" s="175">
        <v>0</v>
      </c>
      <c r="J555" s="10"/>
      <c r="K555" s="12"/>
      <c r="L555" s="54"/>
    </row>
    <row r="556" spans="1:12" ht="12.75">
      <c r="A556" s="86" t="s">
        <v>305</v>
      </c>
      <c r="B556" s="173">
        <v>0</v>
      </c>
      <c r="C556" s="174">
        <v>4</v>
      </c>
      <c r="D556" s="174">
        <v>8</v>
      </c>
      <c r="E556" s="183">
        <v>117</v>
      </c>
      <c r="F556" s="174">
        <v>5</v>
      </c>
      <c r="G556" s="174">
        <v>41</v>
      </c>
      <c r="H556" s="174">
        <v>2</v>
      </c>
      <c r="I556" s="175">
        <v>0</v>
      </c>
      <c r="J556" s="10"/>
      <c r="K556" s="12"/>
      <c r="L556" s="54"/>
    </row>
    <row r="557" spans="1:12" ht="12.75">
      <c r="A557" s="86" t="s">
        <v>306</v>
      </c>
      <c r="B557" s="173">
        <v>3</v>
      </c>
      <c r="C557" s="174">
        <v>3</v>
      </c>
      <c r="D557" s="174">
        <v>5</v>
      </c>
      <c r="E557" s="183">
        <v>135</v>
      </c>
      <c r="F557" s="174">
        <v>5</v>
      </c>
      <c r="G557" s="174">
        <v>35</v>
      </c>
      <c r="H557" s="174">
        <v>4</v>
      </c>
      <c r="I557" s="175">
        <v>0</v>
      </c>
      <c r="J557" s="10"/>
      <c r="K557" s="12"/>
      <c r="L557" s="54"/>
    </row>
    <row r="558" spans="1:12" ht="12.75">
      <c r="A558" s="86" t="s">
        <v>307</v>
      </c>
      <c r="B558" s="173">
        <v>0</v>
      </c>
      <c r="C558" s="174">
        <v>2</v>
      </c>
      <c r="D558" s="174">
        <v>2</v>
      </c>
      <c r="E558" s="183">
        <v>62</v>
      </c>
      <c r="F558" s="174">
        <v>0</v>
      </c>
      <c r="G558" s="174">
        <v>28</v>
      </c>
      <c r="H558" s="174">
        <v>1</v>
      </c>
      <c r="I558" s="175">
        <v>0</v>
      </c>
      <c r="J558" s="10"/>
      <c r="K558" s="12"/>
      <c r="L558" s="54"/>
    </row>
    <row r="559" spans="1:12" ht="12.75">
      <c r="A559" s="86" t="s">
        <v>308</v>
      </c>
      <c r="B559" s="173">
        <v>0</v>
      </c>
      <c r="C559" s="174">
        <v>0</v>
      </c>
      <c r="D559" s="174">
        <v>1</v>
      </c>
      <c r="E559" s="183">
        <v>72</v>
      </c>
      <c r="F559" s="174">
        <v>1</v>
      </c>
      <c r="G559" s="174">
        <v>11</v>
      </c>
      <c r="H559" s="174">
        <v>0</v>
      </c>
      <c r="I559" s="175">
        <v>0</v>
      </c>
      <c r="J559" s="20"/>
      <c r="K559" s="22"/>
      <c r="L559" s="54"/>
    </row>
    <row r="560" spans="1:12" ht="12.75">
      <c r="A560" s="86" t="s">
        <v>57</v>
      </c>
      <c r="B560" s="173">
        <v>1</v>
      </c>
      <c r="C560" s="174">
        <v>1</v>
      </c>
      <c r="D560" s="176">
        <v>5</v>
      </c>
      <c r="E560" s="183">
        <v>293</v>
      </c>
      <c r="F560" s="174">
        <v>9</v>
      </c>
      <c r="G560" s="174">
        <v>145</v>
      </c>
      <c r="H560" s="174">
        <v>4</v>
      </c>
      <c r="I560" s="175">
        <v>0</v>
      </c>
      <c r="J560" s="20"/>
      <c r="K560" s="22"/>
      <c r="L560" s="54"/>
    </row>
    <row r="561" spans="1:12" ht="12.75">
      <c r="A561" s="32" t="s">
        <v>2</v>
      </c>
      <c r="B561" s="185">
        <f aca="true" t="shared" si="7" ref="B561:G561">SUM(B546:B560)</f>
        <v>10</v>
      </c>
      <c r="C561" s="311">
        <f t="shared" si="7"/>
        <v>46</v>
      </c>
      <c r="D561" s="311">
        <f t="shared" si="7"/>
        <v>67</v>
      </c>
      <c r="E561" s="311">
        <f t="shared" si="7"/>
        <v>2188</v>
      </c>
      <c r="F561" s="185">
        <f t="shared" si="7"/>
        <v>43</v>
      </c>
      <c r="G561" s="185">
        <f t="shared" si="7"/>
        <v>710</v>
      </c>
      <c r="H561" s="185">
        <f>SUM(H546:H560)</f>
        <v>24</v>
      </c>
      <c r="I561" s="185">
        <f>SUM(I546:I560)</f>
        <v>0</v>
      </c>
      <c r="J561" s="16"/>
      <c r="K561" s="16"/>
      <c r="L561" s="54"/>
    </row>
    <row r="562" spans="1:11" ht="13.5" thickBot="1">
      <c r="A562" s="36"/>
      <c r="B562" s="17"/>
      <c r="C562" s="17"/>
      <c r="D562" s="17"/>
      <c r="E562" s="17"/>
      <c r="F562" s="17"/>
      <c r="G562" s="17"/>
      <c r="H562" s="17"/>
      <c r="I562" s="17"/>
      <c r="J562" s="17"/>
      <c r="K562" s="17"/>
    </row>
    <row r="563" spans="1:12" ht="13.5" thickBot="1">
      <c r="A563" s="18" t="s">
        <v>75</v>
      </c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54"/>
    </row>
    <row r="564" spans="1:12" ht="12.75">
      <c r="A564" s="86" t="s">
        <v>644</v>
      </c>
      <c r="B564" s="66"/>
      <c r="C564" s="67"/>
      <c r="D564" s="66"/>
      <c r="E564" s="109"/>
      <c r="F564" s="109"/>
      <c r="G564" s="109"/>
      <c r="H564" s="70"/>
      <c r="I564" s="70"/>
      <c r="J564" s="205">
        <v>229</v>
      </c>
      <c r="K564" s="169">
        <v>56</v>
      </c>
      <c r="L564" s="54"/>
    </row>
    <row r="565" spans="1:12" ht="12.75">
      <c r="A565" s="86" t="s">
        <v>114</v>
      </c>
      <c r="B565" s="10"/>
      <c r="C565" s="12"/>
      <c r="D565" s="10"/>
      <c r="E565" s="13"/>
      <c r="F565" s="13"/>
      <c r="G565" s="13"/>
      <c r="H565" s="11"/>
      <c r="I565" s="11"/>
      <c r="J565" s="206">
        <v>269</v>
      </c>
      <c r="K565" s="175">
        <v>30</v>
      </c>
      <c r="L565" s="54"/>
    </row>
    <row r="566" spans="1:12" ht="12.75">
      <c r="A566" s="86" t="s">
        <v>116</v>
      </c>
      <c r="B566" s="10"/>
      <c r="C566" s="12"/>
      <c r="D566" s="10"/>
      <c r="E566" s="13"/>
      <c r="F566" s="13"/>
      <c r="G566" s="13"/>
      <c r="H566" s="11"/>
      <c r="I566" s="11"/>
      <c r="J566" s="206">
        <v>189</v>
      </c>
      <c r="K566" s="175">
        <v>29</v>
      </c>
      <c r="L566" s="54"/>
    </row>
    <row r="567" spans="1:12" ht="12.75">
      <c r="A567" s="86" t="s">
        <v>109</v>
      </c>
      <c r="B567" s="10"/>
      <c r="C567" s="12"/>
      <c r="D567" s="10"/>
      <c r="E567" s="13"/>
      <c r="F567" s="13"/>
      <c r="G567" s="13"/>
      <c r="H567" s="11"/>
      <c r="I567" s="11"/>
      <c r="J567" s="206">
        <v>112</v>
      </c>
      <c r="K567" s="175">
        <v>46</v>
      </c>
      <c r="L567" s="54"/>
    </row>
    <row r="568" spans="1:12" ht="12.75">
      <c r="A568" s="86" t="s">
        <v>115</v>
      </c>
      <c r="B568" s="10"/>
      <c r="C568" s="12"/>
      <c r="D568" s="10"/>
      <c r="E568" s="13"/>
      <c r="F568" s="13"/>
      <c r="G568" s="13"/>
      <c r="H568" s="11"/>
      <c r="I568" s="11"/>
      <c r="J568" s="206">
        <v>247</v>
      </c>
      <c r="K568" s="175">
        <v>45</v>
      </c>
      <c r="L568" s="54"/>
    </row>
    <row r="569" spans="1:12" ht="12.75">
      <c r="A569" s="86" t="s">
        <v>110</v>
      </c>
      <c r="B569" s="10"/>
      <c r="C569" s="12"/>
      <c r="D569" s="10"/>
      <c r="E569" s="13"/>
      <c r="F569" s="13"/>
      <c r="G569" s="13"/>
      <c r="H569" s="11"/>
      <c r="I569" s="11"/>
      <c r="J569" s="206">
        <v>77</v>
      </c>
      <c r="K569" s="175">
        <v>18</v>
      </c>
      <c r="L569" s="54"/>
    </row>
    <row r="570" spans="1:12" ht="12.75">
      <c r="A570" s="86" t="s">
        <v>113</v>
      </c>
      <c r="B570" s="10"/>
      <c r="C570" s="12"/>
      <c r="D570" s="10"/>
      <c r="E570" s="13"/>
      <c r="F570" s="13"/>
      <c r="G570" s="13"/>
      <c r="H570" s="11"/>
      <c r="I570" s="11"/>
      <c r="J570" s="206">
        <v>54</v>
      </c>
      <c r="K570" s="175">
        <v>1</v>
      </c>
      <c r="L570" s="54"/>
    </row>
    <row r="571" spans="1:12" ht="12.75">
      <c r="A571" s="86" t="s">
        <v>112</v>
      </c>
      <c r="B571" s="10"/>
      <c r="C571" s="12"/>
      <c r="D571" s="10"/>
      <c r="E571" s="13"/>
      <c r="F571" s="13"/>
      <c r="G571" s="13"/>
      <c r="H571" s="11"/>
      <c r="I571" s="11"/>
      <c r="J571" s="206">
        <v>64</v>
      </c>
      <c r="K571" s="175">
        <v>16</v>
      </c>
      <c r="L571" s="54"/>
    </row>
    <row r="572" spans="1:12" ht="12.75">
      <c r="A572" s="86" t="s">
        <v>111</v>
      </c>
      <c r="B572" s="20"/>
      <c r="C572" s="22"/>
      <c r="D572" s="20"/>
      <c r="E572" s="110"/>
      <c r="F572" s="110"/>
      <c r="G572" s="110"/>
      <c r="H572" s="21"/>
      <c r="I572" s="21"/>
      <c r="J572" s="207">
        <v>48</v>
      </c>
      <c r="K572" s="175">
        <v>60</v>
      </c>
      <c r="L572" s="54"/>
    </row>
    <row r="573" spans="1:12" ht="12.75">
      <c r="A573" s="86" t="s">
        <v>57</v>
      </c>
      <c r="B573" s="68"/>
      <c r="C573" s="69"/>
      <c r="D573" s="68"/>
      <c r="E573" s="111"/>
      <c r="F573" s="111"/>
      <c r="G573" s="111"/>
      <c r="H573" s="38"/>
      <c r="I573" s="38"/>
      <c r="J573" s="208">
        <v>320</v>
      </c>
      <c r="K573" s="177">
        <v>152</v>
      </c>
      <c r="L573" s="54"/>
    </row>
    <row r="574" spans="1:12" ht="12.75">
      <c r="A574" s="32" t="s">
        <v>2</v>
      </c>
      <c r="B574" s="16"/>
      <c r="C574" s="16"/>
      <c r="D574" s="16"/>
      <c r="E574" s="16"/>
      <c r="F574" s="16"/>
      <c r="G574" s="16"/>
      <c r="H574" s="16"/>
      <c r="I574" s="16"/>
      <c r="J574" s="16">
        <f>SUM(J564:J573)</f>
        <v>1609</v>
      </c>
      <c r="K574" s="16">
        <f>SUM(K564:K573)</f>
        <v>453</v>
      </c>
      <c r="L574" s="54"/>
    </row>
    <row r="575" spans="1:12" ht="13.5" thickBot="1">
      <c r="A575" s="35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54"/>
    </row>
    <row r="576" spans="1:12" ht="13.5" thickBot="1">
      <c r="A576" s="18" t="s">
        <v>76</v>
      </c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54"/>
    </row>
    <row r="577" spans="1:12" ht="12.75">
      <c r="A577" s="86" t="s">
        <v>645</v>
      </c>
      <c r="B577" s="66"/>
      <c r="C577" s="67"/>
      <c r="D577" s="66"/>
      <c r="E577" s="109"/>
      <c r="F577" s="109"/>
      <c r="G577" s="109"/>
      <c r="H577" s="70"/>
      <c r="I577" s="70"/>
      <c r="J577" s="167">
        <v>15</v>
      </c>
      <c r="K577" s="169">
        <v>4</v>
      </c>
      <c r="L577" s="54"/>
    </row>
    <row r="578" spans="1:12" ht="12.75">
      <c r="A578" s="86" t="s">
        <v>646</v>
      </c>
      <c r="B578" s="10"/>
      <c r="C578" s="12"/>
      <c r="D578" s="10"/>
      <c r="E578" s="13"/>
      <c r="F578" s="13"/>
      <c r="G578" s="13"/>
      <c r="H578" s="11"/>
      <c r="I578" s="11"/>
      <c r="J578" s="173">
        <v>44</v>
      </c>
      <c r="K578" s="175">
        <v>2</v>
      </c>
      <c r="L578" s="54"/>
    </row>
    <row r="579" spans="1:12" ht="12.75">
      <c r="A579" s="86" t="s">
        <v>647</v>
      </c>
      <c r="B579" s="10"/>
      <c r="C579" s="12"/>
      <c r="D579" s="10"/>
      <c r="E579" s="13"/>
      <c r="F579" s="13"/>
      <c r="G579" s="13"/>
      <c r="H579" s="11"/>
      <c r="I579" s="11"/>
      <c r="J579" s="173">
        <v>347</v>
      </c>
      <c r="K579" s="175">
        <v>131</v>
      </c>
      <c r="L579" s="54"/>
    </row>
    <row r="580" spans="1:12" ht="12.75">
      <c r="A580" s="86" t="s">
        <v>648</v>
      </c>
      <c r="B580" s="10"/>
      <c r="C580" s="12"/>
      <c r="D580" s="10"/>
      <c r="E580" s="13"/>
      <c r="F580" s="13"/>
      <c r="G580" s="13"/>
      <c r="H580" s="11"/>
      <c r="I580" s="11"/>
      <c r="J580" s="173">
        <v>111</v>
      </c>
      <c r="K580" s="175">
        <v>37</v>
      </c>
      <c r="L580" s="54"/>
    </row>
    <row r="581" spans="1:12" ht="12.75">
      <c r="A581" s="86" t="s">
        <v>649</v>
      </c>
      <c r="B581" s="10"/>
      <c r="C581" s="12"/>
      <c r="D581" s="10"/>
      <c r="E581" s="13"/>
      <c r="F581" s="13"/>
      <c r="G581" s="13"/>
      <c r="H581" s="11"/>
      <c r="I581" s="11"/>
      <c r="J581" s="173">
        <v>89</v>
      </c>
      <c r="K581" s="175">
        <v>37</v>
      </c>
      <c r="L581" s="54"/>
    </row>
    <row r="582" spans="1:12" ht="12.75">
      <c r="A582" s="86" t="s">
        <v>650</v>
      </c>
      <c r="B582" s="10"/>
      <c r="C582" s="12"/>
      <c r="D582" s="10"/>
      <c r="E582" s="13"/>
      <c r="F582" s="13"/>
      <c r="G582" s="13"/>
      <c r="H582" s="11"/>
      <c r="I582" s="11"/>
      <c r="J582" s="173">
        <v>113</v>
      </c>
      <c r="K582" s="175">
        <v>30</v>
      </c>
      <c r="L582" s="54"/>
    </row>
    <row r="583" spans="1:12" ht="12.75">
      <c r="A583" s="86" t="s">
        <v>651</v>
      </c>
      <c r="B583" s="10"/>
      <c r="C583" s="12"/>
      <c r="D583" s="10"/>
      <c r="E583" s="13"/>
      <c r="F583" s="13"/>
      <c r="G583" s="13"/>
      <c r="H583" s="11"/>
      <c r="I583" s="11"/>
      <c r="J583" s="173">
        <v>221</v>
      </c>
      <c r="K583" s="175">
        <v>76</v>
      </c>
      <c r="L583" s="54"/>
    </row>
    <row r="584" spans="1:12" ht="12.75">
      <c r="A584" s="86" t="s">
        <v>652</v>
      </c>
      <c r="B584" s="10"/>
      <c r="C584" s="12"/>
      <c r="D584" s="10"/>
      <c r="E584" s="13"/>
      <c r="F584" s="13"/>
      <c r="G584" s="13"/>
      <c r="H584" s="11"/>
      <c r="I584" s="11"/>
      <c r="J584" s="173">
        <v>370</v>
      </c>
      <c r="K584" s="175">
        <v>167</v>
      </c>
      <c r="L584" s="54"/>
    </row>
    <row r="585" spans="1:12" ht="12.75">
      <c r="A585" s="86" t="s">
        <v>653</v>
      </c>
      <c r="B585" s="10"/>
      <c r="C585" s="12"/>
      <c r="D585" s="10"/>
      <c r="E585" s="13"/>
      <c r="F585" s="13"/>
      <c r="G585" s="13"/>
      <c r="H585" s="11"/>
      <c r="I585" s="11"/>
      <c r="J585" s="173">
        <v>284</v>
      </c>
      <c r="K585" s="175">
        <v>149</v>
      </c>
      <c r="L585" s="54"/>
    </row>
    <row r="586" spans="1:12" ht="12.75">
      <c r="A586" s="86" t="s">
        <v>654</v>
      </c>
      <c r="B586" s="10"/>
      <c r="C586" s="12"/>
      <c r="D586" s="10"/>
      <c r="E586" s="13"/>
      <c r="F586" s="13"/>
      <c r="G586" s="13"/>
      <c r="H586" s="11"/>
      <c r="I586" s="11"/>
      <c r="J586" s="173">
        <v>294</v>
      </c>
      <c r="K586" s="175">
        <v>105</v>
      </c>
      <c r="L586" s="54"/>
    </row>
    <row r="587" spans="1:12" ht="12.75">
      <c r="A587" s="86" t="s">
        <v>655</v>
      </c>
      <c r="B587" s="10"/>
      <c r="C587" s="12"/>
      <c r="D587" s="10"/>
      <c r="E587" s="13"/>
      <c r="F587" s="13"/>
      <c r="G587" s="13"/>
      <c r="H587" s="11"/>
      <c r="I587" s="11"/>
      <c r="J587" s="173">
        <v>398</v>
      </c>
      <c r="K587" s="175">
        <v>132</v>
      </c>
      <c r="L587" s="54"/>
    </row>
    <row r="588" spans="1:12" ht="12.75">
      <c r="A588" s="86" t="s">
        <v>656</v>
      </c>
      <c r="B588" s="10"/>
      <c r="C588" s="12"/>
      <c r="D588" s="10"/>
      <c r="E588" s="13"/>
      <c r="F588" s="13"/>
      <c r="G588" s="13"/>
      <c r="H588" s="11"/>
      <c r="I588" s="11"/>
      <c r="J588" s="173">
        <v>278</v>
      </c>
      <c r="K588" s="175">
        <v>123</v>
      </c>
      <c r="L588" s="54"/>
    </row>
    <row r="589" spans="1:12" ht="12.75">
      <c r="A589" s="86" t="s">
        <v>657</v>
      </c>
      <c r="B589" s="10"/>
      <c r="C589" s="12"/>
      <c r="D589" s="10"/>
      <c r="E589" s="13"/>
      <c r="F589" s="13"/>
      <c r="G589" s="13"/>
      <c r="H589" s="11"/>
      <c r="I589" s="11"/>
      <c r="J589" s="173">
        <v>345</v>
      </c>
      <c r="K589" s="175">
        <v>112</v>
      </c>
      <c r="L589" s="54"/>
    </row>
    <row r="590" spans="1:12" ht="12.75">
      <c r="A590" s="86" t="s">
        <v>658</v>
      </c>
      <c r="B590" s="10"/>
      <c r="C590" s="12"/>
      <c r="D590" s="10"/>
      <c r="E590" s="13"/>
      <c r="F590" s="13"/>
      <c r="G590" s="13"/>
      <c r="H590" s="11"/>
      <c r="I590" s="11"/>
      <c r="J590" s="173">
        <v>562</v>
      </c>
      <c r="K590" s="175">
        <v>208</v>
      </c>
      <c r="L590" s="54"/>
    </row>
    <row r="591" spans="1:12" ht="12.75">
      <c r="A591" s="86" t="s">
        <v>659</v>
      </c>
      <c r="B591" s="10"/>
      <c r="C591" s="12"/>
      <c r="D591" s="10"/>
      <c r="E591" s="13"/>
      <c r="F591" s="13"/>
      <c r="G591" s="13"/>
      <c r="H591" s="11"/>
      <c r="I591" s="11"/>
      <c r="J591" s="173">
        <v>402</v>
      </c>
      <c r="K591" s="175">
        <v>145</v>
      </c>
      <c r="L591" s="54"/>
    </row>
    <row r="592" spans="1:12" ht="12.75">
      <c r="A592" s="86" t="s">
        <v>660</v>
      </c>
      <c r="B592" s="10"/>
      <c r="C592" s="12"/>
      <c r="D592" s="10"/>
      <c r="E592" s="13"/>
      <c r="F592" s="13"/>
      <c r="G592" s="13"/>
      <c r="H592" s="11"/>
      <c r="I592" s="11"/>
      <c r="J592" s="173">
        <v>54</v>
      </c>
      <c r="K592" s="175">
        <v>9</v>
      </c>
      <c r="L592" s="54"/>
    </row>
    <row r="593" spans="1:12" ht="12.75">
      <c r="A593" s="86" t="s">
        <v>661</v>
      </c>
      <c r="B593" s="10"/>
      <c r="C593" s="12"/>
      <c r="D593" s="10"/>
      <c r="E593" s="13"/>
      <c r="F593" s="13"/>
      <c r="G593" s="13"/>
      <c r="H593" s="11"/>
      <c r="I593" s="11"/>
      <c r="J593" s="170">
        <v>46</v>
      </c>
      <c r="K593" s="172">
        <v>10</v>
      </c>
      <c r="L593" s="54"/>
    </row>
    <row r="594" spans="1:12" ht="12.75">
      <c r="A594" s="86" t="s">
        <v>57</v>
      </c>
      <c r="B594" s="10"/>
      <c r="C594" s="12"/>
      <c r="D594" s="10"/>
      <c r="E594" s="13"/>
      <c r="F594" s="13"/>
      <c r="G594" s="13"/>
      <c r="H594" s="11"/>
      <c r="I594" s="11"/>
      <c r="J594" s="178">
        <v>960</v>
      </c>
      <c r="K594" s="192">
        <v>514</v>
      </c>
      <c r="L594" s="54"/>
    </row>
    <row r="595" spans="1:12" ht="12.75">
      <c r="A595" s="32" t="s">
        <v>2</v>
      </c>
      <c r="B595" s="16"/>
      <c r="C595" s="16"/>
      <c r="D595" s="16"/>
      <c r="E595" s="16"/>
      <c r="F595" s="16"/>
      <c r="G595" s="16"/>
      <c r="H595" s="16"/>
      <c r="I595" s="16"/>
      <c r="J595" s="16">
        <f>SUM(J577:J594)</f>
        <v>4933</v>
      </c>
      <c r="K595" s="16">
        <f>SUM(K577:K594)</f>
        <v>1991</v>
      </c>
      <c r="L595" s="54"/>
    </row>
    <row r="596" spans="1:12" ht="15" customHeight="1" thickBot="1">
      <c r="A596" s="78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54"/>
    </row>
    <row r="597" spans="1:12" ht="13.5" thickBot="1">
      <c r="A597" s="18" t="s">
        <v>77</v>
      </c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54"/>
    </row>
    <row r="598" spans="1:12" ht="12.75">
      <c r="A598" s="86" t="s">
        <v>149</v>
      </c>
      <c r="B598" s="66"/>
      <c r="C598" s="67"/>
      <c r="D598" s="66"/>
      <c r="E598" s="109"/>
      <c r="F598" s="109"/>
      <c r="G598" s="109"/>
      <c r="H598" s="70"/>
      <c r="I598" s="70"/>
      <c r="J598" s="167">
        <v>228</v>
      </c>
      <c r="K598" s="221">
        <v>32</v>
      </c>
      <c r="L598" s="54"/>
    </row>
    <row r="599" spans="1:12" ht="12.75">
      <c r="A599" s="86" t="s">
        <v>150</v>
      </c>
      <c r="B599" s="10"/>
      <c r="C599" s="12"/>
      <c r="D599" s="10"/>
      <c r="E599" s="13"/>
      <c r="F599" s="13"/>
      <c r="G599" s="13"/>
      <c r="H599" s="11"/>
      <c r="I599" s="11"/>
      <c r="J599" s="173">
        <v>248</v>
      </c>
      <c r="K599" s="222">
        <v>29</v>
      </c>
      <c r="L599" s="54"/>
    </row>
    <row r="600" spans="1:12" ht="12.75">
      <c r="A600" s="86" t="s">
        <v>151</v>
      </c>
      <c r="B600" s="10"/>
      <c r="C600" s="12"/>
      <c r="D600" s="10"/>
      <c r="E600" s="13"/>
      <c r="F600" s="13"/>
      <c r="G600" s="13"/>
      <c r="H600" s="11"/>
      <c r="I600" s="11"/>
      <c r="J600" s="173">
        <v>220</v>
      </c>
      <c r="K600" s="222">
        <v>23</v>
      </c>
      <c r="L600" s="54"/>
    </row>
    <row r="601" spans="1:12" ht="12.75">
      <c r="A601" s="86" t="s">
        <v>152</v>
      </c>
      <c r="B601" s="10"/>
      <c r="C601" s="12"/>
      <c r="D601" s="10"/>
      <c r="E601" s="13"/>
      <c r="F601" s="13"/>
      <c r="G601" s="13"/>
      <c r="H601" s="11"/>
      <c r="I601" s="11"/>
      <c r="J601" s="173">
        <v>195</v>
      </c>
      <c r="K601" s="222">
        <v>34</v>
      </c>
      <c r="L601" s="54"/>
    </row>
    <row r="602" spans="1:12" ht="12.75">
      <c r="A602" s="86" t="s">
        <v>153</v>
      </c>
      <c r="B602" s="10"/>
      <c r="C602" s="12"/>
      <c r="D602" s="10"/>
      <c r="E602" s="13"/>
      <c r="F602" s="13"/>
      <c r="G602" s="13"/>
      <c r="H602" s="11"/>
      <c r="I602" s="11"/>
      <c r="J602" s="173">
        <v>204</v>
      </c>
      <c r="K602" s="222">
        <v>36</v>
      </c>
      <c r="L602" s="54"/>
    </row>
    <row r="603" spans="1:12" ht="12.75">
      <c r="A603" s="86" t="s">
        <v>662</v>
      </c>
      <c r="B603" s="10"/>
      <c r="C603" s="12"/>
      <c r="D603" s="10"/>
      <c r="E603" s="13"/>
      <c r="F603" s="13"/>
      <c r="G603" s="13"/>
      <c r="H603" s="11"/>
      <c r="I603" s="11"/>
      <c r="J603" s="173">
        <v>67</v>
      </c>
      <c r="K603" s="222">
        <v>8</v>
      </c>
      <c r="L603" s="54"/>
    </row>
    <row r="604" spans="1:12" ht="12.75">
      <c r="A604" s="86" t="s">
        <v>663</v>
      </c>
      <c r="B604" s="10"/>
      <c r="C604" s="12"/>
      <c r="D604" s="10"/>
      <c r="E604" s="13"/>
      <c r="F604" s="13"/>
      <c r="G604" s="13"/>
      <c r="H604" s="11"/>
      <c r="I604" s="11"/>
      <c r="J604" s="173">
        <v>156</v>
      </c>
      <c r="K604" s="222">
        <v>14</v>
      </c>
      <c r="L604" s="54"/>
    </row>
    <row r="605" spans="1:12" ht="12.75">
      <c r="A605" s="86" t="s">
        <v>154</v>
      </c>
      <c r="B605" s="10"/>
      <c r="C605" s="12"/>
      <c r="D605" s="10"/>
      <c r="E605" s="13"/>
      <c r="F605" s="13"/>
      <c r="G605" s="13"/>
      <c r="H605" s="11"/>
      <c r="I605" s="11"/>
      <c r="J605" s="173">
        <v>212</v>
      </c>
      <c r="K605" s="222">
        <v>20</v>
      </c>
      <c r="L605" s="54"/>
    </row>
    <row r="606" spans="1:12" ht="12.75">
      <c r="A606" s="86" t="s">
        <v>155</v>
      </c>
      <c r="B606" s="10"/>
      <c r="C606" s="12"/>
      <c r="D606" s="10"/>
      <c r="E606" s="13"/>
      <c r="F606" s="13"/>
      <c r="G606" s="13"/>
      <c r="H606" s="11"/>
      <c r="I606" s="11"/>
      <c r="J606" s="173">
        <v>220</v>
      </c>
      <c r="K606" s="222">
        <v>21</v>
      </c>
      <c r="L606" s="54"/>
    </row>
    <row r="607" spans="1:12" ht="12.75">
      <c r="A607" s="86" t="s">
        <v>156</v>
      </c>
      <c r="B607" s="10"/>
      <c r="C607" s="12"/>
      <c r="D607" s="10"/>
      <c r="E607" s="13"/>
      <c r="F607" s="13"/>
      <c r="G607" s="13"/>
      <c r="H607" s="11"/>
      <c r="I607" s="11"/>
      <c r="J607" s="173">
        <v>278</v>
      </c>
      <c r="K607" s="222">
        <v>28</v>
      </c>
      <c r="L607" s="54"/>
    </row>
    <row r="608" spans="1:12" ht="12.75">
      <c r="A608" s="86" t="s">
        <v>157</v>
      </c>
      <c r="B608" s="10"/>
      <c r="C608" s="12"/>
      <c r="D608" s="10"/>
      <c r="E608" s="13"/>
      <c r="F608" s="13"/>
      <c r="G608" s="13"/>
      <c r="H608" s="11"/>
      <c r="I608" s="11"/>
      <c r="J608" s="173">
        <v>132</v>
      </c>
      <c r="K608" s="222">
        <v>13</v>
      </c>
      <c r="L608" s="54"/>
    </row>
    <row r="609" spans="1:12" ht="12.75">
      <c r="A609" s="86" t="s">
        <v>158</v>
      </c>
      <c r="B609" s="10"/>
      <c r="C609" s="12"/>
      <c r="D609" s="10"/>
      <c r="E609" s="13"/>
      <c r="F609" s="13"/>
      <c r="G609" s="13"/>
      <c r="H609" s="11"/>
      <c r="I609" s="11"/>
      <c r="J609" s="173">
        <v>92</v>
      </c>
      <c r="K609" s="222">
        <v>11</v>
      </c>
      <c r="L609" s="54"/>
    </row>
    <row r="610" spans="1:12" ht="12.75">
      <c r="A610" s="86" t="s">
        <v>664</v>
      </c>
      <c r="B610" s="10"/>
      <c r="C610" s="12"/>
      <c r="D610" s="10"/>
      <c r="E610" s="13"/>
      <c r="F610" s="13"/>
      <c r="G610" s="13"/>
      <c r="H610" s="11"/>
      <c r="I610" s="11"/>
      <c r="J610" s="173">
        <v>34</v>
      </c>
      <c r="K610" s="222">
        <v>6</v>
      </c>
      <c r="L610" s="54"/>
    </row>
    <row r="611" spans="1:12" ht="12.75">
      <c r="A611" s="86" t="s">
        <v>374</v>
      </c>
      <c r="B611" s="10"/>
      <c r="C611" s="12"/>
      <c r="D611" s="10"/>
      <c r="E611" s="13"/>
      <c r="F611" s="13"/>
      <c r="G611" s="13"/>
      <c r="H611" s="11"/>
      <c r="I611" s="11"/>
      <c r="J611" s="173">
        <v>168</v>
      </c>
      <c r="K611" s="222">
        <v>12</v>
      </c>
      <c r="L611" s="54"/>
    </row>
    <row r="612" spans="1:12" ht="12.75">
      <c r="A612" s="86" t="s">
        <v>146</v>
      </c>
      <c r="B612" s="10"/>
      <c r="C612" s="12"/>
      <c r="D612" s="10"/>
      <c r="E612" s="13"/>
      <c r="F612" s="13"/>
      <c r="G612" s="13"/>
      <c r="H612" s="11"/>
      <c r="I612" s="11"/>
      <c r="J612" s="173">
        <v>297</v>
      </c>
      <c r="K612" s="222">
        <v>19</v>
      </c>
      <c r="L612" s="54"/>
    </row>
    <row r="613" spans="1:12" ht="12.75">
      <c r="A613" s="86" t="s">
        <v>147</v>
      </c>
      <c r="B613" s="10"/>
      <c r="C613" s="12"/>
      <c r="D613" s="10"/>
      <c r="E613" s="13"/>
      <c r="F613" s="13"/>
      <c r="G613" s="13"/>
      <c r="H613" s="11"/>
      <c r="I613" s="11"/>
      <c r="J613" s="173">
        <v>217</v>
      </c>
      <c r="K613" s="222">
        <v>17</v>
      </c>
      <c r="L613" s="54"/>
    </row>
    <row r="614" spans="1:12" ht="12.75">
      <c r="A614" s="86" t="s">
        <v>148</v>
      </c>
      <c r="B614" s="20"/>
      <c r="C614" s="22"/>
      <c r="D614" s="20"/>
      <c r="E614" s="110"/>
      <c r="F614" s="110"/>
      <c r="G614" s="110"/>
      <c r="H614" s="21"/>
      <c r="I614" s="21"/>
      <c r="J614" s="173">
        <v>149</v>
      </c>
      <c r="K614" s="222">
        <v>22</v>
      </c>
      <c r="L614" s="54"/>
    </row>
    <row r="615" spans="1:12" ht="12.75">
      <c r="A615" s="86" t="s">
        <v>665</v>
      </c>
      <c r="B615" s="20"/>
      <c r="C615" s="22"/>
      <c r="D615" s="20"/>
      <c r="E615" s="110"/>
      <c r="F615" s="110"/>
      <c r="G615" s="110"/>
      <c r="H615" s="21"/>
      <c r="I615" s="21"/>
      <c r="J615" s="173">
        <v>43</v>
      </c>
      <c r="K615" s="222">
        <v>4</v>
      </c>
      <c r="L615" s="54"/>
    </row>
    <row r="616" spans="1:12" ht="12.75">
      <c r="A616" s="86" t="s">
        <v>57</v>
      </c>
      <c r="B616" s="68"/>
      <c r="C616" s="69"/>
      <c r="D616" s="68"/>
      <c r="E616" s="111"/>
      <c r="F616" s="111"/>
      <c r="G616" s="111"/>
      <c r="H616" s="38"/>
      <c r="I616" s="38"/>
      <c r="J616" s="218">
        <v>236</v>
      </c>
      <c r="K616" s="203">
        <v>50</v>
      </c>
      <c r="L616" s="54"/>
    </row>
    <row r="617" spans="1:12" ht="12.75">
      <c r="A617" s="32" t="s">
        <v>2</v>
      </c>
      <c r="B617" s="16"/>
      <c r="C617" s="16"/>
      <c r="D617" s="16"/>
      <c r="E617" s="16"/>
      <c r="F617" s="16"/>
      <c r="G617" s="16"/>
      <c r="H617" s="16"/>
      <c r="I617" s="16"/>
      <c r="J617" s="16">
        <f>SUM(J598:J616)</f>
        <v>3396</v>
      </c>
      <c r="K617" s="16">
        <f>SUM(K598:K616)</f>
        <v>399</v>
      </c>
      <c r="L617" s="54"/>
    </row>
    <row r="618" spans="1:12" ht="13.5" thickBot="1">
      <c r="A618" s="78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54"/>
    </row>
    <row r="619" spans="1:12" ht="13.5" thickBot="1">
      <c r="A619" s="18" t="s">
        <v>78</v>
      </c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54"/>
    </row>
    <row r="620" spans="1:12" ht="12.75">
      <c r="A620" s="9">
        <v>1</v>
      </c>
      <c r="B620" s="66"/>
      <c r="C620" s="67"/>
      <c r="D620" s="66"/>
      <c r="E620" s="109"/>
      <c r="F620" s="109"/>
      <c r="G620" s="109"/>
      <c r="H620" s="70"/>
      <c r="I620" s="70"/>
      <c r="J620" s="205">
        <v>284</v>
      </c>
      <c r="K620" s="169">
        <v>90</v>
      </c>
      <c r="L620" s="54"/>
    </row>
    <row r="621" spans="1:12" ht="12.75">
      <c r="A621" s="9">
        <v>2</v>
      </c>
      <c r="B621" s="10"/>
      <c r="C621" s="12"/>
      <c r="D621" s="10"/>
      <c r="E621" s="13"/>
      <c r="F621" s="13"/>
      <c r="G621" s="13"/>
      <c r="H621" s="11"/>
      <c r="I621" s="11"/>
      <c r="J621" s="206">
        <v>328</v>
      </c>
      <c r="K621" s="175">
        <v>36</v>
      </c>
      <c r="L621" s="54"/>
    </row>
    <row r="622" spans="1:12" ht="12.75">
      <c r="A622" s="9">
        <v>3</v>
      </c>
      <c r="B622" s="10"/>
      <c r="C622" s="12"/>
      <c r="D622" s="10"/>
      <c r="E622" s="13"/>
      <c r="F622" s="13"/>
      <c r="G622" s="13"/>
      <c r="H622" s="11"/>
      <c r="I622" s="11"/>
      <c r="J622" s="206">
        <v>267</v>
      </c>
      <c r="K622" s="175">
        <v>26</v>
      </c>
      <c r="L622" s="54"/>
    </row>
    <row r="623" spans="1:12" ht="12.75">
      <c r="A623" s="9">
        <v>4</v>
      </c>
      <c r="B623" s="10"/>
      <c r="C623" s="12"/>
      <c r="D623" s="10"/>
      <c r="E623" s="13"/>
      <c r="F623" s="13"/>
      <c r="G623" s="13"/>
      <c r="H623" s="11"/>
      <c r="I623" s="11"/>
      <c r="J623" s="206">
        <v>267</v>
      </c>
      <c r="K623" s="175">
        <v>42</v>
      </c>
      <c r="L623" s="54"/>
    </row>
    <row r="624" spans="1:12" ht="12.75">
      <c r="A624" s="9">
        <v>5</v>
      </c>
      <c r="B624" s="10"/>
      <c r="C624" s="12"/>
      <c r="D624" s="10"/>
      <c r="E624" s="13"/>
      <c r="F624" s="13"/>
      <c r="G624" s="13"/>
      <c r="H624" s="11"/>
      <c r="I624" s="11"/>
      <c r="J624" s="206">
        <v>200</v>
      </c>
      <c r="K624" s="175">
        <v>31</v>
      </c>
      <c r="L624" s="54"/>
    </row>
    <row r="625" spans="1:12" ht="12.75">
      <c r="A625" s="9">
        <v>6</v>
      </c>
      <c r="B625" s="10"/>
      <c r="C625" s="12"/>
      <c r="D625" s="10"/>
      <c r="E625" s="13"/>
      <c r="F625" s="13"/>
      <c r="G625" s="13"/>
      <c r="H625" s="11"/>
      <c r="I625" s="11"/>
      <c r="J625" s="206">
        <v>300</v>
      </c>
      <c r="K625" s="175">
        <v>36</v>
      </c>
      <c r="L625" s="54"/>
    </row>
    <row r="626" spans="1:12" ht="12.75">
      <c r="A626" s="9">
        <v>7</v>
      </c>
      <c r="B626" s="10"/>
      <c r="C626" s="12"/>
      <c r="D626" s="10"/>
      <c r="E626" s="13"/>
      <c r="F626" s="13"/>
      <c r="G626" s="13"/>
      <c r="H626" s="11"/>
      <c r="I626" s="11"/>
      <c r="J626" s="206">
        <v>321</v>
      </c>
      <c r="K626" s="175">
        <v>88</v>
      </c>
      <c r="L626" s="54"/>
    </row>
    <row r="627" spans="1:12" ht="12.75">
      <c r="A627" s="9">
        <v>8</v>
      </c>
      <c r="B627" s="10"/>
      <c r="C627" s="12"/>
      <c r="D627" s="10"/>
      <c r="E627" s="13"/>
      <c r="F627" s="13"/>
      <c r="G627" s="13"/>
      <c r="H627" s="11"/>
      <c r="I627" s="11"/>
      <c r="J627" s="206">
        <v>367</v>
      </c>
      <c r="K627" s="175">
        <v>52</v>
      </c>
      <c r="L627" s="54"/>
    </row>
    <row r="628" spans="1:12" ht="12.75">
      <c r="A628" s="9">
        <v>9</v>
      </c>
      <c r="B628" s="10"/>
      <c r="C628" s="12"/>
      <c r="D628" s="10"/>
      <c r="E628" s="13"/>
      <c r="F628" s="13"/>
      <c r="G628" s="13"/>
      <c r="H628" s="11"/>
      <c r="I628" s="11"/>
      <c r="J628" s="206">
        <v>184</v>
      </c>
      <c r="K628" s="175">
        <v>52</v>
      </c>
      <c r="L628" s="54"/>
    </row>
    <row r="629" spans="1:12" ht="12.75">
      <c r="A629" s="9">
        <v>10</v>
      </c>
      <c r="B629" s="10"/>
      <c r="C629" s="12"/>
      <c r="D629" s="10"/>
      <c r="E629" s="13"/>
      <c r="F629" s="13"/>
      <c r="G629" s="13"/>
      <c r="H629" s="11"/>
      <c r="I629" s="11"/>
      <c r="J629" s="206">
        <v>317</v>
      </c>
      <c r="K629" s="175">
        <v>48</v>
      </c>
      <c r="L629" s="54"/>
    </row>
    <row r="630" spans="1:12" ht="12.75">
      <c r="A630" s="9">
        <v>11</v>
      </c>
      <c r="B630" s="10"/>
      <c r="C630" s="12"/>
      <c r="D630" s="10"/>
      <c r="E630" s="13"/>
      <c r="F630" s="13"/>
      <c r="G630" s="13"/>
      <c r="H630" s="11"/>
      <c r="I630" s="11"/>
      <c r="J630" s="206">
        <v>372</v>
      </c>
      <c r="K630" s="175">
        <v>35</v>
      </c>
      <c r="L630" s="54"/>
    </row>
    <row r="631" spans="1:12" ht="12.75">
      <c r="A631" s="9">
        <v>12</v>
      </c>
      <c r="B631" s="10"/>
      <c r="C631" s="12"/>
      <c r="D631" s="10"/>
      <c r="E631" s="13"/>
      <c r="F631" s="13"/>
      <c r="G631" s="13"/>
      <c r="H631" s="11"/>
      <c r="I631" s="11"/>
      <c r="J631" s="206">
        <v>203</v>
      </c>
      <c r="K631" s="175">
        <v>37</v>
      </c>
      <c r="L631" s="54"/>
    </row>
    <row r="632" spans="1:12" ht="12.75">
      <c r="A632" s="9">
        <v>13</v>
      </c>
      <c r="B632" s="10"/>
      <c r="C632" s="12"/>
      <c r="D632" s="10"/>
      <c r="E632" s="13"/>
      <c r="F632" s="13"/>
      <c r="G632" s="13"/>
      <c r="H632" s="11"/>
      <c r="I632" s="11"/>
      <c r="J632" s="218">
        <v>127</v>
      </c>
      <c r="K632" s="231">
        <v>12</v>
      </c>
      <c r="L632" s="54"/>
    </row>
    <row r="633" spans="1:12" ht="12.75">
      <c r="A633" s="9" t="s">
        <v>57</v>
      </c>
      <c r="B633" s="68"/>
      <c r="C633" s="69"/>
      <c r="D633" s="68"/>
      <c r="E633" s="111"/>
      <c r="F633" s="111"/>
      <c r="G633" s="111"/>
      <c r="H633" s="38"/>
      <c r="I633" s="38"/>
      <c r="J633" s="214">
        <v>444</v>
      </c>
      <c r="K633" s="180">
        <v>166</v>
      </c>
      <c r="L633" s="54"/>
    </row>
    <row r="634" spans="1:12" ht="12.75">
      <c r="A634" s="32" t="s">
        <v>2</v>
      </c>
      <c r="B634" s="16"/>
      <c r="C634" s="16"/>
      <c r="D634" s="16"/>
      <c r="E634" s="16"/>
      <c r="F634" s="16"/>
      <c r="G634" s="16"/>
      <c r="H634" s="16"/>
      <c r="I634" s="16"/>
      <c r="J634" s="16">
        <f>SUM(J620:J633)</f>
        <v>3981</v>
      </c>
      <c r="K634" s="16">
        <f>SUM(K620:K633)</f>
        <v>751</v>
      </c>
      <c r="L634" s="54"/>
    </row>
    <row r="635" spans="1:12" ht="13.5" thickBot="1">
      <c r="A635" s="35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54"/>
    </row>
    <row r="636" spans="1:12" ht="13.5" thickBot="1">
      <c r="A636" s="18" t="s">
        <v>79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4"/>
    </row>
    <row r="637" spans="1:12" ht="12.75">
      <c r="A637" s="86" t="s">
        <v>375</v>
      </c>
      <c r="B637" s="167">
        <v>1</v>
      </c>
      <c r="C637" s="221">
        <v>1</v>
      </c>
      <c r="D637" s="169">
        <v>10</v>
      </c>
      <c r="E637" s="181">
        <v>198</v>
      </c>
      <c r="F637" s="181">
        <v>7</v>
      </c>
      <c r="G637" s="181">
        <v>93</v>
      </c>
      <c r="H637" s="181">
        <v>4</v>
      </c>
      <c r="I637" s="188">
        <v>0</v>
      </c>
      <c r="J637" s="66"/>
      <c r="K637" s="67"/>
      <c r="L637" s="54"/>
    </row>
    <row r="638" spans="1:12" ht="12.75">
      <c r="A638" s="86" t="s">
        <v>376</v>
      </c>
      <c r="B638" s="173">
        <v>2</v>
      </c>
      <c r="C638" s="222">
        <v>5</v>
      </c>
      <c r="D638" s="172">
        <v>15</v>
      </c>
      <c r="E638" s="183">
        <v>201</v>
      </c>
      <c r="F638" s="183">
        <v>10</v>
      </c>
      <c r="G638" s="183">
        <v>86</v>
      </c>
      <c r="H638" s="183">
        <v>4</v>
      </c>
      <c r="I638" s="190">
        <v>0</v>
      </c>
      <c r="J638" s="10"/>
      <c r="K638" s="12"/>
      <c r="L638" s="54"/>
    </row>
    <row r="639" spans="1:12" ht="12.75">
      <c r="A639" s="86" t="s">
        <v>377</v>
      </c>
      <c r="B639" s="173">
        <v>6</v>
      </c>
      <c r="C639" s="222">
        <v>8</v>
      </c>
      <c r="D639" s="175">
        <v>12</v>
      </c>
      <c r="E639" s="183">
        <v>300</v>
      </c>
      <c r="F639" s="183">
        <v>9</v>
      </c>
      <c r="G639" s="183">
        <v>78</v>
      </c>
      <c r="H639" s="183">
        <v>5</v>
      </c>
      <c r="I639" s="190">
        <v>0</v>
      </c>
      <c r="J639" s="10"/>
      <c r="K639" s="12"/>
      <c r="L639" s="54"/>
    </row>
    <row r="640" spans="1:12" ht="12.75">
      <c r="A640" s="86" t="s">
        <v>378</v>
      </c>
      <c r="B640" s="173">
        <v>2</v>
      </c>
      <c r="C640" s="222">
        <v>11</v>
      </c>
      <c r="D640" s="175">
        <v>10</v>
      </c>
      <c r="E640" s="183">
        <v>243</v>
      </c>
      <c r="F640" s="183">
        <v>6</v>
      </c>
      <c r="G640" s="183">
        <v>87</v>
      </c>
      <c r="H640" s="183">
        <v>7</v>
      </c>
      <c r="I640" s="190">
        <v>0</v>
      </c>
      <c r="J640" s="10"/>
      <c r="K640" s="12"/>
      <c r="L640" s="54"/>
    </row>
    <row r="641" spans="1:12" ht="12.75">
      <c r="A641" s="86" t="s">
        <v>379</v>
      </c>
      <c r="B641" s="173">
        <v>3</v>
      </c>
      <c r="C641" s="222">
        <v>17</v>
      </c>
      <c r="D641" s="175">
        <v>12</v>
      </c>
      <c r="E641" s="183">
        <v>440</v>
      </c>
      <c r="F641" s="183">
        <v>2</v>
      </c>
      <c r="G641" s="183">
        <v>69</v>
      </c>
      <c r="H641" s="183">
        <v>7</v>
      </c>
      <c r="I641" s="190">
        <v>1</v>
      </c>
      <c r="J641" s="10"/>
      <c r="K641" s="12"/>
      <c r="L641" s="54"/>
    </row>
    <row r="642" spans="1:12" ht="12.75">
      <c r="A642" s="86" t="s">
        <v>380</v>
      </c>
      <c r="B642" s="173">
        <v>2</v>
      </c>
      <c r="C642" s="222">
        <v>18</v>
      </c>
      <c r="D642" s="175">
        <v>18</v>
      </c>
      <c r="E642" s="183">
        <v>396</v>
      </c>
      <c r="F642" s="183">
        <v>6</v>
      </c>
      <c r="G642" s="183">
        <v>73</v>
      </c>
      <c r="H642" s="183">
        <v>1</v>
      </c>
      <c r="I642" s="190">
        <v>1</v>
      </c>
      <c r="J642" s="10"/>
      <c r="K642" s="12"/>
      <c r="L642" s="54"/>
    </row>
    <row r="643" spans="1:12" ht="12.75">
      <c r="A643" s="86" t="s">
        <v>381</v>
      </c>
      <c r="B643" s="173">
        <v>0</v>
      </c>
      <c r="C643" s="222">
        <v>9</v>
      </c>
      <c r="D643" s="175">
        <v>11</v>
      </c>
      <c r="E643" s="183">
        <v>362</v>
      </c>
      <c r="F643" s="183">
        <v>8</v>
      </c>
      <c r="G643" s="183">
        <v>72</v>
      </c>
      <c r="H643" s="183">
        <v>3</v>
      </c>
      <c r="I643" s="190">
        <v>0</v>
      </c>
      <c r="J643" s="10"/>
      <c r="K643" s="12"/>
      <c r="L643" s="54"/>
    </row>
    <row r="644" spans="1:12" ht="12.75">
      <c r="A644" s="86" t="s">
        <v>382</v>
      </c>
      <c r="B644" s="173">
        <v>1</v>
      </c>
      <c r="C644" s="222">
        <v>7</v>
      </c>
      <c r="D644" s="175">
        <v>9</v>
      </c>
      <c r="E644" s="183">
        <v>435</v>
      </c>
      <c r="F644" s="183">
        <v>5</v>
      </c>
      <c r="G644" s="183">
        <v>56</v>
      </c>
      <c r="H644" s="183">
        <v>14</v>
      </c>
      <c r="I644" s="190">
        <v>0</v>
      </c>
      <c r="J644" s="10"/>
      <c r="K644" s="12"/>
      <c r="L644" s="54"/>
    </row>
    <row r="645" spans="1:12" ht="12.75">
      <c r="A645" s="86" t="s">
        <v>383</v>
      </c>
      <c r="B645" s="173">
        <v>1</v>
      </c>
      <c r="C645" s="222">
        <v>11</v>
      </c>
      <c r="D645" s="175">
        <v>6</v>
      </c>
      <c r="E645" s="183">
        <v>368</v>
      </c>
      <c r="F645" s="183">
        <v>4</v>
      </c>
      <c r="G645" s="183">
        <v>64</v>
      </c>
      <c r="H645" s="183">
        <v>5</v>
      </c>
      <c r="I645" s="190">
        <v>0</v>
      </c>
      <c r="J645" s="10"/>
      <c r="K645" s="12"/>
      <c r="L645" s="54"/>
    </row>
    <row r="646" spans="1:12" ht="12.75">
      <c r="A646" s="86" t="s">
        <v>117</v>
      </c>
      <c r="B646" s="173">
        <v>4</v>
      </c>
      <c r="C646" s="222">
        <v>3</v>
      </c>
      <c r="D646" s="175">
        <v>2</v>
      </c>
      <c r="E646" s="183">
        <v>318</v>
      </c>
      <c r="F646" s="183">
        <v>1</v>
      </c>
      <c r="G646" s="183">
        <v>68</v>
      </c>
      <c r="H646" s="183">
        <v>4</v>
      </c>
      <c r="I646" s="190">
        <v>0</v>
      </c>
      <c r="J646" s="10"/>
      <c r="K646" s="12"/>
      <c r="L646" s="54"/>
    </row>
    <row r="647" spans="1:12" ht="12.75">
      <c r="A647" s="86" t="s">
        <v>118</v>
      </c>
      <c r="B647" s="173">
        <v>1</v>
      </c>
      <c r="C647" s="222">
        <v>2</v>
      </c>
      <c r="D647" s="175">
        <v>9</v>
      </c>
      <c r="E647" s="183">
        <v>339</v>
      </c>
      <c r="F647" s="183">
        <v>10</v>
      </c>
      <c r="G647" s="183">
        <v>55</v>
      </c>
      <c r="H647" s="183">
        <v>12</v>
      </c>
      <c r="I647" s="190">
        <v>0</v>
      </c>
      <c r="J647" s="10"/>
      <c r="K647" s="12"/>
      <c r="L647" s="54"/>
    </row>
    <row r="648" spans="1:12" ht="12.75">
      <c r="A648" s="86" t="s">
        <v>384</v>
      </c>
      <c r="B648" s="173">
        <v>2</v>
      </c>
      <c r="C648" s="222">
        <v>9</v>
      </c>
      <c r="D648" s="175">
        <v>2</v>
      </c>
      <c r="E648" s="183">
        <v>297</v>
      </c>
      <c r="F648" s="183">
        <v>4</v>
      </c>
      <c r="G648" s="183">
        <v>62</v>
      </c>
      <c r="H648" s="183">
        <v>3</v>
      </c>
      <c r="I648" s="190">
        <v>1</v>
      </c>
      <c r="J648" s="10"/>
      <c r="K648" s="12"/>
      <c r="L648" s="54"/>
    </row>
    <row r="649" spans="1:12" ht="12.75">
      <c r="A649" s="86" t="s">
        <v>119</v>
      </c>
      <c r="B649" s="173">
        <v>0</v>
      </c>
      <c r="C649" s="222">
        <v>1</v>
      </c>
      <c r="D649" s="175">
        <v>1</v>
      </c>
      <c r="E649" s="183">
        <v>61</v>
      </c>
      <c r="F649" s="183">
        <v>0</v>
      </c>
      <c r="G649" s="183">
        <v>13</v>
      </c>
      <c r="H649" s="183">
        <v>1</v>
      </c>
      <c r="I649" s="190">
        <v>0</v>
      </c>
      <c r="J649" s="20"/>
      <c r="K649" s="22"/>
      <c r="L649" s="54"/>
    </row>
    <row r="650" spans="1:12" ht="12.75">
      <c r="A650" s="86" t="s">
        <v>57</v>
      </c>
      <c r="B650" s="173">
        <v>5</v>
      </c>
      <c r="C650" s="222">
        <v>31</v>
      </c>
      <c r="D650" s="177">
        <v>41</v>
      </c>
      <c r="E650" s="183">
        <v>1215</v>
      </c>
      <c r="F650" s="183">
        <v>13</v>
      </c>
      <c r="G650" s="183">
        <v>439</v>
      </c>
      <c r="H650" s="183">
        <v>20</v>
      </c>
      <c r="I650" s="190">
        <v>0</v>
      </c>
      <c r="J650" s="68"/>
      <c r="K650" s="69"/>
      <c r="L650" s="54"/>
    </row>
    <row r="651" spans="1:12" ht="12.75">
      <c r="A651" s="32" t="s">
        <v>2</v>
      </c>
      <c r="B651" s="16">
        <f aca="true" t="shared" si="8" ref="B651:I651">SUM(B637:B650)</f>
        <v>30</v>
      </c>
      <c r="C651" s="16">
        <f t="shared" si="8"/>
        <v>133</v>
      </c>
      <c r="D651" s="16">
        <f t="shared" si="8"/>
        <v>158</v>
      </c>
      <c r="E651" s="16">
        <f t="shared" si="8"/>
        <v>5173</v>
      </c>
      <c r="F651" s="16">
        <f t="shared" si="8"/>
        <v>85</v>
      </c>
      <c r="G651" s="16">
        <f t="shared" si="8"/>
        <v>1315</v>
      </c>
      <c r="H651" s="16">
        <f t="shared" si="8"/>
        <v>90</v>
      </c>
      <c r="I651" s="16">
        <f t="shared" si="8"/>
        <v>3</v>
      </c>
      <c r="J651" s="16"/>
      <c r="K651" s="16"/>
      <c r="L651" s="54"/>
    </row>
    <row r="652" spans="1:11" ht="13.5" thickBot="1">
      <c r="A652" s="80"/>
      <c r="B652" s="17"/>
      <c r="C652" s="17"/>
      <c r="D652" s="17"/>
      <c r="E652" s="17"/>
      <c r="F652" s="17"/>
      <c r="G652" s="17"/>
      <c r="H652" s="17"/>
      <c r="I652" s="17"/>
      <c r="J652" s="17"/>
      <c r="K652" s="17"/>
    </row>
    <row r="653" spans="1:12" ht="13.5" thickBot="1">
      <c r="A653" s="18" t="s">
        <v>80</v>
      </c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54"/>
    </row>
    <row r="654" spans="1:12" ht="12.75">
      <c r="A654" s="247" t="s">
        <v>385</v>
      </c>
      <c r="B654" s="66"/>
      <c r="C654" s="67"/>
      <c r="D654" s="66"/>
      <c r="E654" s="109"/>
      <c r="F654" s="109"/>
      <c r="G654" s="109"/>
      <c r="H654" s="70"/>
      <c r="I654" s="70"/>
      <c r="J654" s="167">
        <v>459</v>
      </c>
      <c r="K654" s="169">
        <v>177</v>
      </c>
      <c r="L654" s="54"/>
    </row>
    <row r="655" spans="1:12" ht="12.75">
      <c r="A655" s="211" t="s">
        <v>120</v>
      </c>
      <c r="B655" s="10"/>
      <c r="C655" s="12"/>
      <c r="D655" s="10"/>
      <c r="E655" s="13"/>
      <c r="F655" s="13"/>
      <c r="G655" s="13"/>
      <c r="H655" s="11"/>
      <c r="I655" s="11"/>
      <c r="J655" s="173">
        <v>709</v>
      </c>
      <c r="K655" s="175">
        <v>109</v>
      </c>
      <c r="L655" s="54"/>
    </row>
    <row r="656" spans="1:12" ht="12.75">
      <c r="A656" s="211" t="s">
        <v>121</v>
      </c>
      <c r="B656" s="10"/>
      <c r="C656" s="12"/>
      <c r="D656" s="10"/>
      <c r="E656" s="13"/>
      <c r="F656" s="13"/>
      <c r="G656" s="13"/>
      <c r="H656" s="11"/>
      <c r="I656" s="11"/>
      <c r="J656" s="173">
        <v>378</v>
      </c>
      <c r="K656" s="175">
        <v>129</v>
      </c>
      <c r="L656" s="54"/>
    </row>
    <row r="657" spans="1:12" ht="12.75">
      <c r="A657" s="211" t="s">
        <v>122</v>
      </c>
      <c r="B657" s="10"/>
      <c r="C657" s="12"/>
      <c r="D657" s="10"/>
      <c r="E657" s="13"/>
      <c r="F657" s="13"/>
      <c r="G657" s="13"/>
      <c r="H657" s="11"/>
      <c r="I657" s="11"/>
      <c r="J657" s="173">
        <v>436</v>
      </c>
      <c r="K657" s="175">
        <v>68</v>
      </c>
      <c r="L657" s="54"/>
    </row>
    <row r="658" spans="1:12" ht="12.75">
      <c r="A658" s="211" t="s">
        <v>81</v>
      </c>
      <c r="B658" s="10"/>
      <c r="C658" s="12"/>
      <c r="D658" s="10"/>
      <c r="E658" s="13"/>
      <c r="F658" s="13"/>
      <c r="G658" s="13"/>
      <c r="H658" s="11"/>
      <c r="I658" s="11"/>
      <c r="J658" s="173">
        <v>156</v>
      </c>
      <c r="K658" s="175">
        <v>48</v>
      </c>
      <c r="L658" s="54"/>
    </row>
    <row r="659" spans="1:12" ht="12.75">
      <c r="A659" s="211" t="s">
        <v>123</v>
      </c>
      <c r="B659" s="20"/>
      <c r="C659" s="22"/>
      <c r="D659" s="20"/>
      <c r="E659" s="110"/>
      <c r="F659" s="110"/>
      <c r="G659" s="110"/>
      <c r="H659" s="21"/>
      <c r="I659" s="21"/>
      <c r="J659" s="173">
        <v>638</v>
      </c>
      <c r="K659" s="175">
        <v>146</v>
      </c>
      <c r="L659" s="54"/>
    </row>
    <row r="660" spans="1:12" ht="12.75">
      <c r="A660" s="248" t="s">
        <v>57</v>
      </c>
      <c r="B660" s="68"/>
      <c r="C660" s="69"/>
      <c r="D660" s="68"/>
      <c r="E660" s="111"/>
      <c r="F660" s="111"/>
      <c r="G660" s="111"/>
      <c r="H660" s="38"/>
      <c r="I660" s="38"/>
      <c r="J660" s="173">
        <v>638</v>
      </c>
      <c r="K660" s="175">
        <v>281</v>
      </c>
      <c r="L660" s="54"/>
    </row>
    <row r="661" spans="1:12" ht="12.75">
      <c r="A661" s="32" t="s">
        <v>2</v>
      </c>
      <c r="B661" s="16"/>
      <c r="C661" s="16"/>
      <c r="D661" s="16"/>
      <c r="E661" s="16"/>
      <c r="F661" s="16"/>
      <c r="G661" s="16"/>
      <c r="H661" s="16"/>
      <c r="I661" s="16"/>
      <c r="J661" s="16">
        <f>SUM(J654:J660)</f>
        <v>3414</v>
      </c>
      <c r="K661" s="16">
        <f>SUM(K654:K660)</f>
        <v>958</v>
      </c>
      <c r="L661" s="54"/>
    </row>
    <row r="662" spans="1:12" ht="13.5" thickBot="1">
      <c r="A662" s="34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54"/>
    </row>
    <row r="663" spans="1:12" ht="13.5" thickBot="1">
      <c r="A663" s="18" t="s">
        <v>82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4"/>
    </row>
    <row r="664" spans="1:12" ht="12.75">
      <c r="A664" s="86" t="s">
        <v>386</v>
      </c>
      <c r="B664" s="167">
        <v>0</v>
      </c>
      <c r="C664" s="168">
        <v>0</v>
      </c>
      <c r="D664" s="181">
        <v>2</v>
      </c>
      <c r="E664" s="181">
        <v>57</v>
      </c>
      <c r="F664" s="181">
        <v>2</v>
      </c>
      <c r="G664" s="181">
        <v>2</v>
      </c>
      <c r="H664" s="168">
        <v>0</v>
      </c>
      <c r="I664" s="169">
        <v>0</v>
      </c>
      <c r="J664" s="66"/>
      <c r="K664" s="67"/>
      <c r="L664" s="54"/>
    </row>
    <row r="665" spans="1:12" ht="12.75">
      <c r="A665" s="86" t="s">
        <v>387</v>
      </c>
      <c r="B665" s="173">
        <v>0</v>
      </c>
      <c r="C665" s="174">
        <v>4</v>
      </c>
      <c r="D665" s="183">
        <v>4</v>
      </c>
      <c r="E665" s="183">
        <v>145</v>
      </c>
      <c r="F665" s="183">
        <v>0</v>
      </c>
      <c r="G665" s="183">
        <v>18</v>
      </c>
      <c r="H665" s="171">
        <v>0</v>
      </c>
      <c r="I665" s="172">
        <v>0</v>
      </c>
      <c r="J665" s="10"/>
      <c r="K665" s="12"/>
      <c r="L665" s="54"/>
    </row>
    <row r="666" spans="1:12" ht="12.75">
      <c r="A666" s="86" t="s">
        <v>388</v>
      </c>
      <c r="B666" s="173">
        <v>0</v>
      </c>
      <c r="C666" s="174">
        <v>2</v>
      </c>
      <c r="D666" s="183">
        <v>3</v>
      </c>
      <c r="E666" s="183">
        <v>178</v>
      </c>
      <c r="F666" s="183">
        <v>7</v>
      </c>
      <c r="G666" s="183">
        <v>39</v>
      </c>
      <c r="H666" s="171">
        <v>3</v>
      </c>
      <c r="I666" s="172">
        <v>0</v>
      </c>
      <c r="J666" s="10"/>
      <c r="K666" s="12"/>
      <c r="L666" s="54"/>
    </row>
    <row r="667" spans="1:12" ht="12.75">
      <c r="A667" s="86" t="s">
        <v>389</v>
      </c>
      <c r="B667" s="173">
        <v>2</v>
      </c>
      <c r="C667" s="174">
        <v>2</v>
      </c>
      <c r="D667" s="183">
        <v>5</v>
      </c>
      <c r="E667" s="183">
        <v>147</v>
      </c>
      <c r="F667" s="183">
        <v>3</v>
      </c>
      <c r="G667" s="183">
        <v>43</v>
      </c>
      <c r="H667" s="171">
        <v>8</v>
      </c>
      <c r="I667" s="172">
        <v>0</v>
      </c>
      <c r="J667" s="10"/>
      <c r="K667" s="12"/>
      <c r="L667" s="54"/>
    </row>
    <row r="668" spans="1:12" ht="12.75">
      <c r="A668" s="86" t="s">
        <v>390</v>
      </c>
      <c r="B668" s="173">
        <v>0</v>
      </c>
      <c r="C668" s="174">
        <v>2</v>
      </c>
      <c r="D668" s="183">
        <v>1</v>
      </c>
      <c r="E668" s="183">
        <v>89</v>
      </c>
      <c r="F668" s="183">
        <v>2</v>
      </c>
      <c r="G668" s="183">
        <v>14</v>
      </c>
      <c r="H668" s="171">
        <v>2</v>
      </c>
      <c r="I668" s="172">
        <v>0</v>
      </c>
      <c r="J668" s="10"/>
      <c r="K668" s="12"/>
      <c r="L668" s="54"/>
    </row>
    <row r="669" spans="1:12" ht="12.75">
      <c r="A669" s="86" t="s">
        <v>391</v>
      </c>
      <c r="B669" s="173">
        <v>0</v>
      </c>
      <c r="C669" s="174">
        <v>0</v>
      </c>
      <c r="D669" s="183">
        <v>1</v>
      </c>
      <c r="E669" s="183">
        <v>78</v>
      </c>
      <c r="F669" s="183">
        <v>2</v>
      </c>
      <c r="G669" s="183">
        <v>13</v>
      </c>
      <c r="H669" s="171">
        <v>1</v>
      </c>
      <c r="I669" s="172">
        <v>0</v>
      </c>
      <c r="J669" s="10"/>
      <c r="K669" s="12"/>
      <c r="L669" s="54"/>
    </row>
    <row r="670" spans="1:12" ht="12.75">
      <c r="A670" s="86" t="s">
        <v>392</v>
      </c>
      <c r="B670" s="173">
        <v>0</v>
      </c>
      <c r="C670" s="174">
        <v>2</v>
      </c>
      <c r="D670" s="183">
        <v>1</v>
      </c>
      <c r="E670" s="183">
        <v>116</v>
      </c>
      <c r="F670" s="183">
        <v>0</v>
      </c>
      <c r="G670" s="183">
        <v>17</v>
      </c>
      <c r="H670" s="171">
        <v>4</v>
      </c>
      <c r="I670" s="172">
        <v>0</v>
      </c>
      <c r="J670" s="10"/>
      <c r="K670" s="12"/>
      <c r="L670" s="54"/>
    </row>
    <row r="671" spans="1:12" ht="12.75">
      <c r="A671" s="86" t="s">
        <v>393</v>
      </c>
      <c r="B671" s="173">
        <v>0</v>
      </c>
      <c r="C671" s="174">
        <v>2</v>
      </c>
      <c r="D671" s="183">
        <v>1</v>
      </c>
      <c r="E671" s="183">
        <v>95</v>
      </c>
      <c r="F671" s="183">
        <v>0</v>
      </c>
      <c r="G671" s="183">
        <v>24</v>
      </c>
      <c r="H671" s="171">
        <v>2</v>
      </c>
      <c r="I671" s="172">
        <v>0</v>
      </c>
      <c r="J671" s="10"/>
      <c r="K671" s="12"/>
      <c r="L671" s="54"/>
    </row>
    <row r="672" spans="1:12" ht="12.75">
      <c r="A672" s="86" t="s">
        <v>394</v>
      </c>
      <c r="B672" s="173">
        <v>1</v>
      </c>
      <c r="C672" s="174">
        <v>3</v>
      </c>
      <c r="D672" s="183">
        <v>2</v>
      </c>
      <c r="E672" s="183">
        <v>128</v>
      </c>
      <c r="F672" s="183">
        <v>3</v>
      </c>
      <c r="G672" s="183">
        <v>20</v>
      </c>
      <c r="H672" s="171">
        <v>2</v>
      </c>
      <c r="I672" s="172">
        <v>0</v>
      </c>
      <c r="J672" s="10"/>
      <c r="K672" s="12"/>
      <c r="L672" s="54"/>
    </row>
    <row r="673" spans="1:12" ht="12.75">
      <c r="A673" s="86" t="s">
        <v>395</v>
      </c>
      <c r="B673" s="173">
        <v>1</v>
      </c>
      <c r="C673" s="174">
        <v>7</v>
      </c>
      <c r="D673" s="183">
        <v>4</v>
      </c>
      <c r="E673" s="183">
        <v>202</v>
      </c>
      <c r="F673" s="183">
        <v>1</v>
      </c>
      <c r="G673" s="183">
        <v>32</v>
      </c>
      <c r="H673" s="171">
        <v>1</v>
      </c>
      <c r="I673" s="172">
        <v>0</v>
      </c>
      <c r="J673" s="10"/>
      <c r="K673" s="12"/>
      <c r="L673" s="54"/>
    </row>
    <row r="674" spans="1:12" ht="12.75">
      <c r="A674" s="86" t="s">
        <v>396</v>
      </c>
      <c r="B674" s="173">
        <v>0</v>
      </c>
      <c r="C674" s="174">
        <v>4</v>
      </c>
      <c r="D674" s="183">
        <v>3</v>
      </c>
      <c r="E674" s="183">
        <v>157</v>
      </c>
      <c r="F674" s="183">
        <v>4</v>
      </c>
      <c r="G674" s="183">
        <v>42</v>
      </c>
      <c r="H674" s="171">
        <v>2</v>
      </c>
      <c r="I674" s="172">
        <v>0</v>
      </c>
      <c r="J674" s="10"/>
      <c r="K674" s="12"/>
      <c r="L674" s="54"/>
    </row>
    <row r="675" spans="1:12" ht="12.75">
      <c r="A675" s="86" t="s">
        <v>397</v>
      </c>
      <c r="B675" s="173">
        <v>1</v>
      </c>
      <c r="C675" s="174">
        <v>6</v>
      </c>
      <c r="D675" s="183">
        <v>4</v>
      </c>
      <c r="E675" s="183">
        <v>155</v>
      </c>
      <c r="F675" s="183">
        <v>3</v>
      </c>
      <c r="G675" s="183">
        <v>36</v>
      </c>
      <c r="H675" s="171">
        <v>2</v>
      </c>
      <c r="I675" s="172">
        <v>0</v>
      </c>
      <c r="J675" s="10"/>
      <c r="K675" s="12"/>
      <c r="L675" s="54"/>
    </row>
    <row r="676" spans="1:12" ht="12.75">
      <c r="A676" s="86" t="s">
        <v>398</v>
      </c>
      <c r="B676" s="173">
        <v>2</v>
      </c>
      <c r="C676" s="174">
        <v>4</v>
      </c>
      <c r="D676" s="183">
        <v>4</v>
      </c>
      <c r="E676" s="183">
        <v>246</v>
      </c>
      <c r="F676" s="183">
        <v>6</v>
      </c>
      <c r="G676" s="183">
        <v>69</v>
      </c>
      <c r="H676" s="171">
        <v>4</v>
      </c>
      <c r="I676" s="172">
        <v>0</v>
      </c>
      <c r="J676" s="10"/>
      <c r="K676" s="12"/>
      <c r="L676" s="54"/>
    </row>
    <row r="677" spans="1:12" ht="12.75">
      <c r="A677" s="86" t="s">
        <v>399</v>
      </c>
      <c r="B677" s="173">
        <v>1</v>
      </c>
      <c r="C677" s="174">
        <v>8</v>
      </c>
      <c r="D677" s="183">
        <v>4</v>
      </c>
      <c r="E677" s="183">
        <v>322</v>
      </c>
      <c r="F677" s="183">
        <v>5</v>
      </c>
      <c r="G677" s="183">
        <v>62</v>
      </c>
      <c r="H677" s="171">
        <v>8</v>
      </c>
      <c r="I677" s="172">
        <v>0</v>
      </c>
      <c r="J677" s="10"/>
      <c r="K677" s="12"/>
      <c r="L677" s="54"/>
    </row>
    <row r="678" spans="1:12" ht="12.75">
      <c r="A678" s="86" t="s">
        <v>400</v>
      </c>
      <c r="B678" s="173">
        <v>1</v>
      </c>
      <c r="C678" s="174">
        <v>9</v>
      </c>
      <c r="D678" s="183">
        <v>3</v>
      </c>
      <c r="E678" s="183">
        <v>87</v>
      </c>
      <c r="F678" s="183">
        <v>2</v>
      </c>
      <c r="G678" s="183">
        <v>20</v>
      </c>
      <c r="H678" s="171">
        <v>1</v>
      </c>
      <c r="I678" s="172">
        <v>0</v>
      </c>
      <c r="J678" s="10"/>
      <c r="K678" s="12"/>
      <c r="L678" s="54"/>
    </row>
    <row r="679" spans="1:12" ht="12.75">
      <c r="A679" s="86" t="s">
        <v>401</v>
      </c>
      <c r="B679" s="173">
        <v>0</v>
      </c>
      <c r="C679" s="174">
        <v>1</v>
      </c>
      <c r="D679" s="183">
        <v>0</v>
      </c>
      <c r="E679" s="183">
        <v>9</v>
      </c>
      <c r="F679" s="183">
        <v>2</v>
      </c>
      <c r="G679" s="183">
        <v>8</v>
      </c>
      <c r="H679" s="171">
        <v>0</v>
      </c>
      <c r="I679" s="172">
        <v>0</v>
      </c>
      <c r="J679" s="10"/>
      <c r="K679" s="12"/>
      <c r="L679" s="54"/>
    </row>
    <row r="680" spans="1:12" ht="12.75">
      <c r="A680" s="86" t="s">
        <v>402</v>
      </c>
      <c r="B680" s="173">
        <v>1</v>
      </c>
      <c r="C680" s="174">
        <v>3</v>
      </c>
      <c r="D680" s="183">
        <v>11</v>
      </c>
      <c r="E680" s="183">
        <v>419</v>
      </c>
      <c r="F680" s="183">
        <v>7</v>
      </c>
      <c r="G680" s="183">
        <v>119</v>
      </c>
      <c r="H680" s="171">
        <v>6</v>
      </c>
      <c r="I680" s="172">
        <v>0</v>
      </c>
      <c r="J680" s="10"/>
      <c r="K680" s="12"/>
      <c r="L680" s="54"/>
    </row>
    <row r="681" spans="1:12" ht="12.75">
      <c r="A681" s="86" t="s">
        <v>403</v>
      </c>
      <c r="B681" s="173">
        <v>0</v>
      </c>
      <c r="C681" s="174">
        <v>3</v>
      </c>
      <c r="D681" s="183">
        <v>1</v>
      </c>
      <c r="E681" s="183">
        <v>83</v>
      </c>
      <c r="F681" s="183">
        <v>3</v>
      </c>
      <c r="G681" s="183">
        <v>22</v>
      </c>
      <c r="H681" s="171">
        <v>1</v>
      </c>
      <c r="I681" s="172">
        <v>0</v>
      </c>
      <c r="J681" s="10"/>
      <c r="K681" s="12"/>
      <c r="L681" s="54"/>
    </row>
    <row r="682" spans="1:12" ht="12.75">
      <c r="A682" s="86" t="s">
        <v>404</v>
      </c>
      <c r="B682" s="173">
        <v>5</v>
      </c>
      <c r="C682" s="174">
        <v>11</v>
      </c>
      <c r="D682" s="183">
        <v>5</v>
      </c>
      <c r="E682" s="183">
        <v>481</v>
      </c>
      <c r="F682" s="183">
        <v>8</v>
      </c>
      <c r="G682" s="183">
        <v>107</v>
      </c>
      <c r="H682" s="171">
        <v>9</v>
      </c>
      <c r="I682" s="172">
        <v>0</v>
      </c>
      <c r="J682" s="10"/>
      <c r="K682" s="12"/>
      <c r="L682" s="54"/>
    </row>
    <row r="683" spans="1:12" ht="12.75">
      <c r="A683" s="86" t="s">
        <v>405</v>
      </c>
      <c r="B683" s="173">
        <v>0</v>
      </c>
      <c r="C683" s="174">
        <v>2</v>
      </c>
      <c r="D683" s="183">
        <v>0</v>
      </c>
      <c r="E683" s="183">
        <v>44</v>
      </c>
      <c r="F683" s="183">
        <v>4</v>
      </c>
      <c r="G683" s="183">
        <v>19</v>
      </c>
      <c r="H683" s="171">
        <v>0</v>
      </c>
      <c r="I683" s="172">
        <v>0</v>
      </c>
      <c r="J683" s="10"/>
      <c r="K683" s="12"/>
      <c r="L683" s="54"/>
    </row>
    <row r="684" spans="1:12" ht="12.75">
      <c r="A684" s="86" t="s">
        <v>406</v>
      </c>
      <c r="B684" s="173">
        <v>2</v>
      </c>
      <c r="C684" s="174">
        <v>3</v>
      </c>
      <c r="D684" s="183">
        <v>3</v>
      </c>
      <c r="E684" s="183">
        <v>160</v>
      </c>
      <c r="F684" s="183">
        <v>4</v>
      </c>
      <c r="G684" s="183">
        <v>46</v>
      </c>
      <c r="H684" s="171">
        <v>1</v>
      </c>
      <c r="I684" s="172">
        <v>0</v>
      </c>
      <c r="J684" s="10"/>
      <c r="K684" s="12"/>
      <c r="L684" s="54"/>
    </row>
    <row r="685" spans="1:12" ht="12.75">
      <c r="A685" s="86" t="s">
        <v>407</v>
      </c>
      <c r="B685" s="173">
        <v>2</v>
      </c>
      <c r="C685" s="174">
        <v>8</v>
      </c>
      <c r="D685" s="183">
        <v>4</v>
      </c>
      <c r="E685" s="183">
        <v>195</v>
      </c>
      <c r="F685" s="183">
        <v>5</v>
      </c>
      <c r="G685" s="183">
        <v>52</v>
      </c>
      <c r="H685" s="171">
        <v>1</v>
      </c>
      <c r="I685" s="172">
        <v>0</v>
      </c>
      <c r="J685" s="10"/>
      <c r="K685" s="12"/>
      <c r="L685" s="54"/>
    </row>
    <row r="686" spans="1:12" ht="12.75">
      <c r="A686" s="86" t="s">
        <v>408</v>
      </c>
      <c r="B686" s="173">
        <v>0</v>
      </c>
      <c r="C686" s="174">
        <v>1</v>
      </c>
      <c r="D686" s="183">
        <v>0</v>
      </c>
      <c r="E686" s="183">
        <v>64</v>
      </c>
      <c r="F686" s="183">
        <v>2</v>
      </c>
      <c r="G686" s="183">
        <v>4</v>
      </c>
      <c r="H686" s="171">
        <v>0</v>
      </c>
      <c r="I686" s="172">
        <v>0</v>
      </c>
      <c r="J686" s="10"/>
      <c r="K686" s="12"/>
      <c r="L686" s="54"/>
    </row>
    <row r="687" spans="1:12" ht="12.75">
      <c r="A687" s="86" t="s">
        <v>535</v>
      </c>
      <c r="B687" s="173">
        <v>0</v>
      </c>
      <c r="C687" s="174">
        <v>8</v>
      </c>
      <c r="D687" s="183">
        <v>3</v>
      </c>
      <c r="E687" s="183">
        <v>147</v>
      </c>
      <c r="F687" s="183">
        <v>2</v>
      </c>
      <c r="G687" s="183">
        <v>15</v>
      </c>
      <c r="H687" s="171">
        <v>2</v>
      </c>
      <c r="I687" s="172">
        <v>0</v>
      </c>
      <c r="J687" s="10"/>
      <c r="K687" s="12"/>
      <c r="L687" s="54"/>
    </row>
    <row r="688" spans="1:12" ht="12.75">
      <c r="A688" s="86" t="s">
        <v>409</v>
      </c>
      <c r="B688" s="173">
        <v>0</v>
      </c>
      <c r="C688" s="174">
        <v>6</v>
      </c>
      <c r="D688" s="183">
        <v>2</v>
      </c>
      <c r="E688" s="183">
        <v>149</v>
      </c>
      <c r="F688" s="183">
        <v>4</v>
      </c>
      <c r="G688" s="183">
        <v>17</v>
      </c>
      <c r="H688" s="171">
        <v>0</v>
      </c>
      <c r="I688" s="172">
        <v>0</v>
      </c>
      <c r="J688" s="10"/>
      <c r="K688" s="12"/>
      <c r="L688" s="54"/>
    </row>
    <row r="689" spans="1:12" ht="12.75">
      <c r="A689" s="86" t="s">
        <v>410</v>
      </c>
      <c r="B689" s="173">
        <v>0</v>
      </c>
      <c r="C689" s="174">
        <v>2</v>
      </c>
      <c r="D689" s="183">
        <v>0</v>
      </c>
      <c r="E689" s="183">
        <v>102</v>
      </c>
      <c r="F689" s="183">
        <v>4</v>
      </c>
      <c r="G689" s="183">
        <v>12</v>
      </c>
      <c r="H689" s="171">
        <v>0</v>
      </c>
      <c r="I689" s="172">
        <v>0</v>
      </c>
      <c r="J689" s="10"/>
      <c r="K689" s="12"/>
      <c r="L689" s="54"/>
    </row>
    <row r="690" spans="1:12" ht="12.75">
      <c r="A690" s="86" t="s">
        <v>411</v>
      </c>
      <c r="B690" s="173">
        <v>2</v>
      </c>
      <c r="C690" s="174">
        <v>1</v>
      </c>
      <c r="D690" s="183">
        <v>2</v>
      </c>
      <c r="E690" s="183">
        <v>39</v>
      </c>
      <c r="F690" s="183">
        <v>1</v>
      </c>
      <c r="G690" s="183">
        <v>11</v>
      </c>
      <c r="H690" s="171">
        <v>0</v>
      </c>
      <c r="I690" s="172">
        <v>0</v>
      </c>
      <c r="J690" s="20"/>
      <c r="K690" s="22"/>
      <c r="L690" s="54"/>
    </row>
    <row r="691" spans="1:12" ht="12.75">
      <c r="A691" s="86" t="s">
        <v>536</v>
      </c>
      <c r="B691" s="186">
        <v>2</v>
      </c>
      <c r="C691" s="176">
        <v>27</v>
      </c>
      <c r="D691" s="193">
        <v>22</v>
      </c>
      <c r="E691" s="193">
        <v>1097</v>
      </c>
      <c r="F691" s="193">
        <v>15</v>
      </c>
      <c r="G691" s="193">
        <v>393</v>
      </c>
      <c r="H691" s="179">
        <v>12</v>
      </c>
      <c r="I691" s="180">
        <v>0</v>
      </c>
      <c r="J691" s="68"/>
      <c r="K691" s="69"/>
      <c r="L691" s="54"/>
    </row>
    <row r="692" spans="1:12" ht="12.75">
      <c r="A692" s="32" t="s">
        <v>2</v>
      </c>
      <c r="B692" s="16">
        <f aca="true" t="shared" si="9" ref="B692:I692">SUM(B664:B691)</f>
        <v>23</v>
      </c>
      <c r="C692" s="16">
        <f t="shared" si="9"/>
        <v>131</v>
      </c>
      <c r="D692" s="16">
        <f t="shared" si="9"/>
        <v>95</v>
      </c>
      <c r="E692" s="16">
        <f t="shared" si="9"/>
        <v>5191</v>
      </c>
      <c r="F692" s="16">
        <f t="shared" si="9"/>
        <v>101</v>
      </c>
      <c r="G692" s="16">
        <f t="shared" si="9"/>
        <v>1276</v>
      </c>
      <c r="H692" s="16">
        <f t="shared" si="9"/>
        <v>72</v>
      </c>
      <c r="I692" s="16">
        <f t="shared" si="9"/>
        <v>0</v>
      </c>
      <c r="J692" s="16"/>
      <c r="K692" s="16"/>
      <c r="L692" s="54"/>
    </row>
    <row r="693" spans="1:11" ht="13.5" thickBot="1">
      <c r="A693" s="79"/>
      <c r="B693" s="17"/>
      <c r="C693" s="17"/>
      <c r="D693" s="17"/>
      <c r="E693" s="17"/>
      <c r="F693" s="17"/>
      <c r="G693" s="17"/>
      <c r="H693" s="17"/>
      <c r="I693" s="17"/>
      <c r="J693" s="17"/>
      <c r="K693" s="17"/>
    </row>
    <row r="694" spans="1:12" ht="13.5" thickBot="1">
      <c r="A694" s="18" t="s">
        <v>83</v>
      </c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54"/>
    </row>
    <row r="695" spans="1:12" ht="12.75">
      <c r="A695" s="86" t="s">
        <v>666</v>
      </c>
      <c r="B695" s="66"/>
      <c r="C695" s="67"/>
      <c r="D695" s="66"/>
      <c r="E695" s="109"/>
      <c r="F695" s="109"/>
      <c r="G695" s="109"/>
      <c r="H695" s="70"/>
      <c r="I695" s="70"/>
      <c r="J695" s="188">
        <v>171</v>
      </c>
      <c r="K695" s="167">
        <v>24</v>
      </c>
      <c r="L695" s="54"/>
    </row>
    <row r="696" spans="1:12" ht="12.75">
      <c r="A696" s="86" t="s">
        <v>667</v>
      </c>
      <c r="B696" s="10"/>
      <c r="C696" s="12"/>
      <c r="D696" s="10"/>
      <c r="E696" s="13"/>
      <c r="F696" s="13"/>
      <c r="G696" s="13"/>
      <c r="H696" s="11"/>
      <c r="I696" s="11"/>
      <c r="J696" s="190">
        <v>546</v>
      </c>
      <c r="K696" s="173">
        <v>76</v>
      </c>
      <c r="L696" s="54"/>
    </row>
    <row r="697" spans="1:12" ht="12.75">
      <c r="A697" s="86" t="s">
        <v>668</v>
      </c>
      <c r="B697" s="10"/>
      <c r="C697" s="12"/>
      <c r="D697" s="10"/>
      <c r="E697" s="13"/>
      <c r="F697" s="13"/>
      <c r="G697" s="13"/>
      <c r="H697" s="11"/>
      <c r="I697" s="11"/>
      <c r="J697" s="190">
        <v>382</v>
      </c>
      <c r="K697" s="173">
        <v>54</v>
      </c>
      <c r="L697" s="54"/>
    </row>
    <row r="698" spans="1:12" ht="12.75">
      <c r="A698" s="86" t="s">
        <v>669</v>
      </c>
      <c r="B698" s="10"/>
      <c r="C698" s="12"/>
      <c r="D698" s="10"/>
      <c r="E698" s="13"/>
      <c r="F698" s="13"/>
      <c r="G698" s="13"/>
      <c r="H698" s="11"/>
      <c r="I698" s="11"/>
      <c r="J698" s="190">
        <v>388</v>
      </c>
      <c r="K698" s="173">
        <v>41</v>
      </c>
      <c r="L698" s="54"/>
    </row>
    <row r="699" spans="1:12" ht="12.75">
      <c r="A699" s="86" t="s">
        <v>670</v>
      </c>
      <c r="B699" s="10"/>
      <c r="C699" s="12"/>
      <c r="D699" s="10"/>
      <c r="E699" s="13"/>
      <c r="F699" s="13"/>
      <c r="G699" s="13"/>
      <c r="H699" s="11"/>
      <c r="I699" s="11"/>
      <c r="J699" s="190">
        <v>149</v>
      </c>
      <c r="K699" s="173">
        <v>12</v>
      </c>
      <c r="L699" s="54"/>
    </row>
    <row r="700" spans="1:12" ht="12.75">
      <c r="A700" s="86" t="s">
        <v>671</v>
      </c>
      <c r="B700" s="10"/>
      <c r="C700" s="12"/>
      <c r="D700" s="10"/>
      <c r="E700" s="13"/>
      <c r="F700" s="13"/>
      <c r="G700" s="13"/>
      <c r="H700" s="11"/>
      <c r="I700" s="11"/>
      <c r="J700" s="190">
        <v>407</v>
      </c>
      <c r="K700" s="173">
        <v>51</v>
      </c>
      <c r="L700" s="54"/>
    </row>
    <row r="701" spans="1:12" ht="12.75">
      <c r="A701" s="86" t="s">
        <v>672</v>
      </c>
      <c r="B701" s="10"/>
      <c r="C701" s="12"/>
      <c r="D701" s="10"/>
      <c r="E701" s="13"/>
      <c r="F701" s="13"/>
      <c r="G701" s="13"/>
      <c r="H701" s="11"/>
      <c r="I701" s="11"/>
      <c r="J701" s="190">
        <v>334</v>
      </c>
      <c r="K701" s="173">
        <v>44</v>
      </c>
      <c r="L701" s="54"/>
    </row>
    <row r="702" spans="1:12" ht="12.75">
      <c r="A702" s="86" t="s">
        <v>673</v>
      </c>
      <c r="B702" s="10"/>
      <c r="C702" s="12"/>
      <c r="D702" s="10"/>
      <c r="E702" s="13"/>
      <c r="F702" s="13"/>
      <c r="G702" s="13"/>
      <c r="H702" s="11"/>
      <c r="I702" s="11"/>
      <c r="J702" s="190">
        <v>140</v>
      </c>
      <c r="K702" s="173">
        <v>23</v>
      </c>
      <c r="L702" s="54"/>
    </row>
    <row r="703" spans="1:12" ht="12.75">
      <c r="A703" s="86" t="s">
        <v>674</v>
      </c>
      <c r="B703" s="10"/>
      <c r="C703" s="12"/>
      <c r="D703" s="10"/>
      <c r="E703" s="13"/>
      <c r="F703" s="13"/>
      <c r="G703" s="13"/>
      <c r="H703" s="11"/>
      <c r="I703" s="11"/>
      <c r="J703" s="190">
        <v>403</v>
      </c>
      <c r="K703" s="173">
        <v>63</v>
      </c>
      <c r="L703" s="54"/>
    </row>
    <row r="704" spans="1:12" ht="12.75">
      <c r="A704" s="86" t="s">
        <v>675</v>
      </c>
      <c r="B704" s="10"/>
      <c r="C704" s="12"/>
      <c r="D704" s="10"/>
      <c r="E704" s="13"/>
      <c r="F704" s="13"/>
      <c r="G704" s="13"/>
      <c r="H704" s="11"/>
      <c r="I704" s="11"/>
      <c r="J704" s="190">
        <v>120</v>
      </c>
      <c r="K704" s="173">
        <v>8</v>
      </c>
      <c r="L704" s="54"/>
    </row>
    <row r="705" spans="1:12" ht="12.75">
      <c r="A705" s="86" t="s">
        <v>676</v>
      </c>
      <c r="B705" s="10"/>
      <c r="C705" s="12"/>
      <c r="D705" s="10"/>
      <c r="E705" s="13"/>
      <c r="F705" s="13"/>
      <c r="G705" s="13"/>
      <c r="H705" s="11"/>
      <c r="I705" s="11"/>
      <c r="J705" s="190">
        <v>270</v>
      </c>
      <c r="K705" s="173">
        <v>55</v>
      </c>
      <c r="L705" s="54"/>
    </row>
    <row r="706" spans="1:12" ht="12.75">
      <c r="A706" s="86" t="s">
        <v>677</v>
      </c>
      <c r="B706" s="10"/>
      <c r="C706" s="12"/>
      <c r="D706" s="10"/>
      <c r="E706" s="13"/>
      <c r="F706" s="13"/>
      <c r="G706" s="13"/>
      <c r="H706" s="11"/>
      <c r="I706" s="11"/>
      <c r="J706" s="190">
        <v>175</v>
      </c>
      <c r="K706" s="173">
        <v>36</v>
      </c>
      <c r="L706" s="54"/>
    </row>
    <row r="707" spans="1:12" ht="12.75">
      <c r="A707" s="86" t="s">
        <v>678</v>
      </c>
      <c r="B707" s="10"/>
      <c r="C707" s="12"/>
      <c r="D707" s="10"/>
      <c r="E707" s="13"/>
      <c r="F707" s="13"/>
      <c r="G707" s="13"/>
      <c r="H707" s="11"/>
      <c r="I707" s="11"/>
      <c r="J707" s="190">
        <v>438</v>
      </c>
      <c r="K707" s="173">
        <v>58</v>
      </c>
      <c r="L707" s="54"/>
    </row>
    <row r="708" spans="1:12" ht="12.75">
      <c r="A708" s="86" t="s">
        <v>679</v>
      </c>
      <c r="B708" s="10"/>
      <c r="C708" s="12"/>
      <c r="D708" s="10"/>
      <c r="E708" s="13"/>
      <c r="F708" s="13"/>
      <c r="G708" s="13"/>
      <c r="H708" s="11"/>
      <c r="I708" s="11"/>
      <c r="J708" s="190">
        <v>472</v>
      </c>
      <c r="K708" s="173">
        <v>84</v>
      </c>
      <c r="L708" s="54"/>
    </row>
    <row r="709" spans="1:12" ht="12.75">
      <c r="A709" s="86" t="s">
        <v>680</v>
      </c>
      <c r="B709" s="10"/>
      <c r="C709" s="12"/>
      <c r="D709" s="10"/>
      <c r="E709" s="13"/>
      <c r="F709" s="13"/>
      <c r="G709" s="13"/>
      <c r="H709" s="11"/>
      <c r="I709" s="11"/>
      <c r="J709" s="190">
        <v>330</v>
      </c>
      <c r="K709" s="173">
        <v>41</v>
      </c>
      <c r="L709" s="54"/>
    </row>
    <row r="710" spans="1:12" ht="12.75">
      <c r="A710" s="86" t="s">
        <v>681</v>
      </c>
      <c r="B710" s="10"/>
      <c r="C710" s="12"/>
      <c r="D710" s="10"/>
      <c r="E710" s="13"/>
      <c r="F710" s="13"/>
      <c r="G710" s="13"/>
      <c r="H710" s="11"/>
      <c r="I710" s="11"/>
      <c r="J710" s="190">
        <v>397</v>
      </c>
      <c r="K710" s="173">
        <v>29</v>
      </c>
      <c r="L710" s="54"/>
    </row>
    <row r="711" spans="1:12" ht="12.75">
      <c r="A711" s="86" t="s">
        <v>682</v>
      </c>
      <c r="B711" s="10"/>
      <c r="C711" s="12"/>
      <c r="D711" s="10"/>
      <c r="E711" s="13"/>
      <c r="F711" s="13"/>
      <c r="G711" s="13"/>
      <c r="H711" s="11"/>
      <c r="I711" s="11"/>
      <c r="J711" s="190">
        <v>382</v>
      </c>
      <c r="K711" s="173">
        <v>65</v>
      </c>
      <c r="L711" s="54"/>
    </row>
    <row r="712" spans="1:12" ht="12.75">
      <c r="A712" s="86" t="s">
        <v>683</v>
      </c>
      <c r="B712" s="10"/>
      <c r="C712" s="12"/>
      <c r="D712" s="10"/>
      <c r="E712" s="13"/>
      <c r="F712" s="13"/>
      <c r="G712" s="13"/>
      <c r="H712" s="11"/>
      <c r="I712" s="11"/>
      <c r="J712" s="190">
        <v>443</v>
      </c>
      <c r="K712" s="173">
        <v>84</v>
      </c>
      <c r="L712" s="54"/>
    </row>
    <row r="713" spans="1:12" ht="12.75">
      <c r="A713" s="86" t="s">
        <v>684</v>
      </c>
      <c r="B713" s="10"/>
      <c r="C713" s="12"/>
      <c r="D713" s="10"/>
      <c r="E713" s="13"/>
      <c r="F713" s="13"/>
      <c r="G713" s="13"/>
      <c r="H713" s="11"/>
      <c r="I713" s="11"/>
      <c r="J713" s="190">
        <v>269</v>
      </c>
      <c r="K713" s="173">
        <v>53</v>
      </c>
      <c r="L713" s="54"/>
    </row>
    <row r="714" spans="1:12" ht="12.75">
      <c r="A714" s="86" t="s">
        <v>685</v>
      </c>
      <c r="B714" s="20"/>
      <c r="C714" s="22"/>
      <c r="D714" s="20"/>
      <c r="E714" s="110"/>
      <c r="F714" s="110"/>
      <c r="G714" s="110"/>
      <c r="H714" s="21"/>
      <c r="I714" s="21"/>
      <c r="J714" s="190">
        <v>287</v>
      </c>
      <c r="K714" s="173">
        <v>40</v>
      </c>
      <c r="L714" s="54"/>
    </row>
    <row r="715" spans="1:12" ht="12.75">
      <c r="A715" s="86" t="s">
        <v>57</v>
      </c>
      <c r="B715" s="68"/>
      <c r="C715" s="69"/>
      <c r="D715" s="68"/>
      <c r="E715" s="111"/>
      <c r="F715" s="111"/>
      <c r="G715" s="111"/>
      <c r="H715" s="38"/>
      <c r="I715" s="38"/>
      <c r="J715" s="190">
        <v>876</v>
      </c>
      <c r="K715" s="186">
        <v>242</v>
      </c>
      <c r="L715" s="54"/>
    </row>
    <row r="716" spans="1:12" ht="12.75">
      <c r="A716" s="32" t="s">
        <v>2</v>
      </c>
      <c r="B716" s="16"/>
      <c r="C716" s="16"/>
      <c r="D716" s="16"/>
      <c r="E716" s="16"/>
      <c r="F716" s="16"/>
      <c r="G716" s="16"/>
      <c r="H716" s="16"/>
      <c r="I716" s="16"/>
      <c r="J716" s="16">
        <f>SUM(J695:J715)</f>
        <v>7379</v>
      </c>
      <c r="K716" s="16">
        <f>SUM(K695:K715)</f>
        <v>1183</v>
      </c>
      <c r="L716" s="54"/>
    </row>
    <row r="717" spans="1:12" ht="13.5" thickBot="1">
      <c r="A717" s="78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54"/>
    </row>
    <row r="718" spans="1:12" ht="13.5" thickBot="1">
      <c r="A718" s="18" t="s">
        <v>84</v>
      </c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54"/>
    </row>
    <row r="719" spans="1:12" ht="12.75">
      <c r="A719" s="86" t="s">
        <v>686</v>
      </c>
      <c r="B719" s="66"/>
      <c r="C719" s="67"/>
      <c r="D719" s="66"/>
      <c r="E719" s="109"/>
      <c r="F719" s="109"/>
      <c r="G719" s="109"/>
      <c r="H719" s="70"/>
      <c r="I719" s="70"/>
      <c r="J719" s="167">
        <v>232</v>
      </c>
      <c r="K719" s="169">
        <v>112</v>
      </c>
      <c r="L719" s="54"/>
    </row>
    <row r="720" spans="1:12" ht="12.75">
      <c r="A720" s="86" t="s">
        <v>687</v>
      </c>
      <c r="B720" s="10"/>
      <c r="C720" s="12"/>
      <c r="D720" s="10"/>
      <c r="E720" s="13"/>
      <c r="F720" s="13"/>
      <c r="G720" s="13"/>
      <c r="H720" s="11"/>
      <c r="I720" s="11"/>
      <c r="J720" s="173">
        <v>319</v>
      </c>
      <c r="K720" s="175">
        <v>69</v>
      </c>
      <c r="L720" s="54"/>
    </row>
    <row r="721" spans="1:12" ht="12.75">
      <c r="A721" s="86" t="s">
        <v>688</v>
      </c>
      <c r="B721" s="10"/>
      <c r="C721" s="12"/>
      <c r="D721" s="10"/>
      <c r="E721" s="13"/>
      <c r="F721" s="13"/>
      <c r="G721" s="13"/>
      <c r="H721" s="11"/>
      <c r="I721" s="11"/>
      <c r="J721" s="173">
        <v>212</v>
      </c>
      <c r="K721" s="175">
        <v>50</v>
      </c>
      <c r="L721" s="54"/>
    </row>
    <row r="722" spans="1:12" ht="12.75">
      <c r="A722" s="86" t="s">
        <v>689</v>
      </c>
      <c r="B722" s="10"/>
      <c r="C722" s="12"/>
      <c r="D722" s="10"/>
      <c r="E722" s="13"/>
      <c r="F722" s="13"/>
      <c r="G722" s="13"/>
      <c r="H722" s="11"/>
      <c r="I722" s="11"/>
      <c r="J722" s="173">
        <v>251</v>
      </c>
      <c r="K722" s="175">
        <v>43</v>
      </c>
      <c r="L722" s="54"/>
    </row>
    <row r="723" spans="1:12" ht="12.75">
      <c r="A723" s="86" t="s">
        <v>690</v>
      </c>
      <c r="B723" s="10"/>
      <c r="C723" s="12"/>
      <c r="D723" s="10"/>
      <c r="E723" s="13"/>
      <c r="F723" s="13"/>
      <c r="G723" s="13"/>
      <c r="H723" s="11"/>
      <c r="I723" s="11"/>
      <c r="J723" s="173">
        <v>312</v>
      </c>
      <c r="K723" s="175">
        <v>82</v>
      </c>
      <c r="L723" s="54"/>
    </row>
    <row r="724" spans="1:12" ht="12.75">
      <c r="A724" s="86" t="s">
        <v>691</v>
      </c>
      <c r="B724" s="10"/>
      <c r="C724" s="12"/>
      <c r="D724" s="10"/>
      <c r="E724" s="13"/>
      <c r="F724" s="13"/>
      <c r="G724" s="13"/>
      <c r="H724" s="11"/>
      <c r="I724" s="11"/>
      <c r="J724" s="173">
        <v>401</v>
      </c>
      <c r="K724" s="175">
        <v>142</v>
      </c>
      <c r="L724" s="54"/>
    </row>
    <row r="725" spans="1:12" ht="12.75">
      <c r="A725" s="86" t="s">
        <v>692</v>
      </c>
      <c r="B725" s="10"/>
      <c r="C725" s="12"/>
      <c r="D725" s="10"/>
      <c r="E725" s="13"/>
      <c r="F725" s="13"/>
      <c r="G725" s="13"/>
      <c r="H725" s="11"/>
      <c r="I725" s="11"/>
      <c r="J725" s="173">
        <v>228</v>
      </c>
      <c r="K725" s="175">
        <v>101</v>
      </c>
      <c r="L725" s="54"/>
    </row>
    <row r="726" spans="1:12" ht="12.75">
      <c r="A726" s="86" t="s">
        <v>693</v>
      </c>
      <c r="B726" s="10"/>
      <c r="C726" s="12"/>
      <c r="D726" s="10"/>
      <c r="E726" s="13"/>
      <c r="F726" s="13"/>
      <c r="G726" s="13"/>
      <c r="H726" s="11"/>
      <c r="I726" s="11"/>
      <c r="J726" s="173">
        <v>380</v>
      </c>
      <c r="K726" s="175">
        <v>90</v>
      </c>
      <c r="L726" s="54"/>
    </row>
    <row r="727" spans="1:12" ht="12.75">
      <c r="A727" s="86" t="s">
        <v>694</v>
      </c>
      <c r="B727" s="10"/>
      <c r="C727" s="12"/>
      <c r="D727" s="10"/>
      <c r="E727" s="13"/>
      <c r="F727" s="13"/>
      <c r="G727" s="13"/>
      <c r="H727" s="11"/>
      <c r="I727" s="11"/>
      <c r="J727" s="173">
        <v>346</v>
      </c>
      <c r="K727" s="175">
        <v>107</v>
      </c>
      <c r="L727" s="54"/>
    </row>
    <row r="728" spans="1:12" ht="12.75">
      <c r="A728" s="86" t="s">
        <v>695</v>
      </c>
      <c r="B728" s="10"/>
      <c r="C728" s="12"/>
      <c r="D728" s="10"/>
      <c r="E728" s="13"/>
      <c r="F728" s="13"/>
      <c r="G728" s="13"/>
      <c r="H728" s="11"/>
      <c r="I728" s="11"/>
      <c r="J728" s="173">
        <v>144</v>
      </c>
      <c r="K728" s="175">
        <v>77</v>
      </c>
      <c r="L728" s="54"/>
    </row>
    <row r="729" spans="1:12" ht="12.75">
      <c r="A729" s="86" t="s">
        <v>696</v>
      </c>
      <c r="B729" s="10"/>
      <c r="C729" s="12"/>
      <c r="D729" s="10"/>
      <c r="E729" s="13"/>
      <c r="F729" s="13"/>
      <c r="G729" s="13"/>
      <c r="H729" s="11"/>
      <c r="I729" s="11"/>
      <c r="J729" s="173">
        <v>336</v>
      </c>
      <c r="K729" s="231">
        <v>114</v>
      </c>
      <c r="L729" s="54"/>
    </row>
    <row r="730" spans="1:12" ht="12.75">
      <c r="A730" s="240" t="s">
        <v>57</v>
      </c>
      <c r="B730" s="68"/>
      <c r="C730" s="69"/>
      <c r="D730" s="68"/>
      <c r="E730" s="111"/>
      <c r="F730" s="111"/>
      <c r="G730" s="111"/>
      <c r="H730" s="38"/>
      <c r="I730" s="38"/>
      <c r="J730" s="173">
        <v>839</v>
      </c>
      <c r="K730" s="180">
        <v>312</v>
      </c>
      <c r="L730" s="54"/>
    </row>
    <row r="731" spans="1:12" ht="12.75">
      <c r="A731" s="32" t="s">
        <v>2</v>
      </c>
      <c r="B731" s="16"/>
      <c r="C731" s="16"/>
      <c r="D731" s="16"/>
      <c r="E731" s="16"/>
      <c r="F731" s="16"/>
      <c r="G731" s="16"/>
      <c r="H731" s="16"/>
      <c r="I731" s="16"/>
      <c r="J731" s="16">
        <f>SUM(J719:J730)</f>
        <v>4000</v>
      </c>
      <c r="K731" s="16">
        <f>SUM(K719:K730)</f>
        <v>1299</v>
      </c>
      <c r="L731" s="54"/>
    </row>
    <row r="732" spans="1:12" ht="13.5" thickBot="1">
      <c r="A732" s="79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54"/>
    </row>
    <row r="733" spans="1:12" ht="13.5" thickBot="1">
      <c r="A733" s="18" t="s">
        <v>85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4"/>
    </row>
    <row r="734" spans="1:12" ht="12.75">
      <c r="A734" s="9" t="s">
        <v>537</v>
      </c>
      <c r="B734" s="167">
        <v>1</v>
      </c>
      <c r="C734" s="182">
        <v>8</v>
      </c>
      <c r="D734" s="182">
        <v>12</v>
      </c>
      <c r="E734" s="168">
        <v>536</v>
      </c>
      <c r="F734" s="168">
        <v>12</v>
      </c>
      <c r="G734" s="182">
        <v>135</v>
      </c>
      <c r="H734" s="182">
        <v>6</v>
      </c>
      <c r="I734" s="169">
        <v>1</v>
      </c>
      <c r="J734" s="66"/>
      <c r="K734" s="67"/>
      <c r="L734" s="54"/>
    </row>
    <row r="735" spans="1:12" ht="12.75">
      <c r="A735" s="9" t="s">
        <v>538</v>
      </c>
      <c r="B735" s="170">
        <v>2</v>
      </c>
      <c r="C735" s="244">
        <v>3</v>
      </c>
      <c r="D735" s="244">
        <v>7</v>
      </c>
      <c r="E735" s="171">
        <v>586</v>
      </c>
      <c r="F735" s="171">
        <v>12</v>
      </c>
      <c r="G735" s="244">
        <v>100</v>
      </c>
      <c r="H735" s="244">
        <v>6</v>
      </c>
      <c r="I735" s="172">
        <v>0</v>
      </c>
      <c r="J735" s="10"/>
      <c r="K735" s="12"/>
      <c r="L735" s="54"/>
    </row>
    <row r="736" spans="1:12" ht="12.75">
      <c r="A736" s="9" t="s">
        <v>539</v>
      </c>
      <c r="B736" s="170">
        <v>0</v>
      </c>
      <c r="C736" s="244">
        <v>10</v>
      </c>
      <c r="D736" s="244">
        <v>14</v>
      </c>
      <c r="E736" s="171">
        <v>676</v>
      </c>
      <c r="F736" s="171">
        <v>13</v>
      </c>
      <c r="G736" s="244">
        <v>110</v>
      </c>
      <c r="H736" s="244">
        <v>9</v>
      </c>
      <c r="I736" s="172">
        <v>0</v>
      </c>
      <c r="J736" s="10"/>
      <c r="K736" s="12"/>
      <c r="L736" s="54"/>
    </row>
    <row r="737" spans="1:12" ht="12.75">
      <c r="A737" s="9" t="s">
        <v>540</v>
      </c>
      <c r="B737" s="170">
        <v>2</v>
      </c>
      <c r="C737" s="244">
        <v>5</v>
      </c>
      <c r="D737" s="244">
        <v>13</v>
      </c>
      <c r="E737" s="171">
        <v>444</v>
      </c>
      <c r="F737" s="171">
        <v>9</v>
      </c>
      <c r="G737" s="244">
        <v>110</v>
      </c>
      <c r="H737" s="244">
        <v>1</v>
      </c>
      <c r="I737" s="172">
        <v>0</v>
      </c>
      <c r="J737" s="10"/>
      <c r="K737" s="12"/>
      <c r="L737" s="54"/>
    </row>
    <row r="738" spans="1:12" ht="12.75">
      <c r="A738" s="9" t="s">
        <v>541</v>
      </c>
      <c r="B738" s="170">
        <v>1</v>
      </c>
      <c r="C738" s="244">
        <v>4</v>
      </c>
      <c r="D738" s="244">
        <v>19</v>
      </c>
      <c r="E738" s="171">
        <v>646</v>
      </c>
      <c r="F738" s="171">
        <v>7</v>
      </c>
      <c r="G738" s="244">
        <v>213</v>
      </c>
      <c r="H738" s="244">
        <v>17</v>
      </c>
      <c r="I738" s="172">
        <v>0</v>
      </c>
      <c r="J738" s="10"/>
      <c r="K738" s="12"/>
      <c r="L738" s="54"/>
    </row>
    <row r="739" spans="1:12" ht="12.75">
      <c r="A739" s="9" t="s">
        <v>542</v>
      </c>
      <c r="B739" s="170">
        <v>2</v>
      </c>
      <c r="C739" s="244">
        <v>10</v>
      </c>
      <c r="D739" s="244">
        <v>4</v>
      </c>
      <c r="E739" s="171">
        <v>784</v>
      </c>
      <c r="F739" s="171">
        <v>22</v>
      </c>
      <c r="G739" s="244">
        <v>135</v>
      </c>
      <c r="H739" s="244">
        <v>23</v>
      </c>
      <c r="I739" s="172">
        <v>0</v>
      </c>
      <c r="J739" s="10"/>
      <c r="K739" s="12"/>
      <c r="L739" s="54"/>
    </row>
    <row r="740" spans="1:12" ht="12.75">
      <c r="A740" s="9" t="s">
        <v>543</v>
      </c>
      <c r="B740" s="170">
        <v>2</v>
      </c>
      <c r="C740" s="244">
        <v>8</v>
      </c>
      <c r="D740" s="244">
        <v>9</v>
      </c>
      <c r="E740" s="171">
        <v>667</v>
      </c>
      <c r="F740" s="171">
        <v>13</v>
      </c>
      <c r="G740" s="244">
        <v>185</v>
      </c>
      <c r="H740" s="244">
        <v>12</v>
      </c>
      <c r="I740" s="172">
        <v>1</v>
      </c>
      <c r="J740" s="10"/>
      <c r="K740" s="12"/>
      <c r="L740" s="54"/>
    </row>
    <row r="741" spans="1:12" ht="12.75">
      <c r="A741" s="62" t="s">
        <v>544</v>
      </c>
      <c r="B741" s="170">
        <v>0</v>
      </c>
      <c r="C741" s="244">
        <v>3</v>
      </c>
      <c r="D741" s="244">
        <v>10</v>
      </c>
      <c r="E741" s="171">
        <v>857</v>
      </c>
      <c r="F741" s="171">
        <v>12</v>
      </c>
      <c r="G741" s="244">
        <v>231</v>
      </c>
      <c r="H741" s="244">
        <v>18</v>
      </c>
      <c r="I741" s="172">
        <v>0</v>
      </c>
      <c r="J741" s="10"/>
      <c r="K741" s="12"/>
      <c r="L741" s="54"/>
    </row>
    <row r="742" spans="1:12" ht="12.75">
      <c r="A742" s="62" t="s">
        <v>545</v>
      </c>
      <c r="B742" s="170">
        <v>6</v>
      </c>
      <c r="C742" s="244">
        <v>3</v>
      </c>
      <c r="D742" s="244">
        <v>7</v>
      </c>
      <c r="E742" s="171">
        <v>627</v>
      </c>
      <c r="F742" s="171">
        <v>23</v>
      </c>
      <c r="G742" s="244">
        <v>178</v>
      </c>
      <c r="H742" s="244">
        <v>5</v>
      </c>
      <c r="I742" s="172">
        <v>0</v>
      </c>
      <c r="J742" s="10"/>
      <c r="K742" s="12"/>
      <c r="L742" s="54"/>
    </row>
    <row r="743" spans="1:12" ht="12.75">
      <c r="A743" s="9">
        <v>10</v>
      </c>
      <c r="B743" s="170">
        <v>4</v>
      </c>
      <c r="C743" s="244">
        <v>1</v>
      </c>
      <c r="D743" s="244">
        <v>13</v>
      </c>
      <c r="E743" s="171">
        <v>423</v>
      </c>
      <c r="F743" s="171">
        <v>9</v>
      </c>
      <c r="G743" s="244">
        <v>121</v>
      </c>
      <c r="H743" s="244">
        <v>12</v>
      </c>
      <c r="I743" s="172">
        <v>0</v>
      </c>
      <c r="J743" s="10"/>
      <c r="K743" s="12"/>
      <c r="L743" s="54"/>
    </row>
    <row r="744" spans="1:12" ht="12.75">
      <c r="A744" s="9">
        <v>11</v>
      </c>
      <c r="B744" s="170">
        <v>5</v>
      </c>
      <c r="C744" s="244">
        <v>5</v>
      </c>
      <c r="D744" s="244">
        <v>11</v>
      </c>
      <c r="E744" s="171">
        <v>377</v>
      </c>
      <c r="F744" s="171">
        <v>7</v>
      </c>
      <c r="G744" s="244">
        <v>117</v>
      </c>
      <c r="H744" s="244">
        <v>12</v>
      </c>
      <c r="I744" s="172">
        <v>0</v>
      </c>
      <c r="J744" s="10"/>
      <c r="K744" s="12"/>
      <c r="L744" s="54"/>
    </row>
    <row r="745" spans="1:12" ht="12.75">
      <c r="A745" s="9">
        <v>12</v>
      </c>
      <c r="B745" s="170">
        <v>1</v>
      </c>
      <c r="C745" s="244">
        <v>5</v>
      </c>
      <c r="D745" s="244">
        <v>2</v>
      </c>
      <c r="E745" s="171">
        <v>280</v>
      </c>
      <c r="F745" s="171">
        <v>7</v>
      </c>
      <c r="G745" s="244">
        <v>91</v>
      </c>
      <c r="H745" s="244">
        <v>0</v>
      </c>
      <c r="I745" s="172">
        <v>0</v>
      </c>
      <c r="J745" s="10"/>
      <c r="K745" s="12"/>
      <c r="L745" s="54"/>
    </row>
    <row r="746" spans="1:12" ht="12.75">
      <c r="A746" s="9">
        <v>13</v>
      </c>
      <c r="B746" s="170">
        <v>1</v>
      </c>
      <c r="C746" s="244">
        <v>1</v>
      </c>
      <c r="D746" s="244">
        <v>4</v>
      </c>
      <c r="E746" s="171">
        <v>205</v>
      </c>
      <c r="F746" s="171">
        <v>0</v>
      </c>
      <c r="G746" s="244">
        <v>50</v>
      </c>
      <c r="H746" s="244">
        <v>1</v>
      </c>
      <c r="I746" s="172">
        <v>0</v>
      </c>
      <c r="J746" s="10"/>
      <c r="K746" s="12"/>
      <c r="L746" s="54"/>
    </row>
    <row r="747" spans="1:12" ht="12.75">
      <c r="A747" s="9">
        <v>14</v>
      </c>
      <c r="B747" s="170">
        <v>5</v>
      </c>
      <c r="C747" s="244">
        <v>2</v>
      </c>
      <c r="D747" s="244">
        <v>7</v>
      </c>
      <c r="E747" s="171">
        <v>462</v>
      </c>
      <c r="F747" s="171">
        <v>9</v>
      </c>
      <c r="G747" s="244">
        <v>125</v>
      </c>
      <c r="H747" s="244">
        <v>5</v>
      </c>
      <c r="I747" s="172">
        <v>0</v>
      </c>
      <c r="J747" s="10"/>
      <c r="K747" s="12"/>
      <c r="L747" s="54"/>
    </row>
    <row r="748" spans="1:12" ht="12.75">
      <c r="A748" s="9">
        <v>15</v>
      </c>
      <c r="B748" s="170">
        <v>3</v>
      </c>
      <c r="C748" s="244">
        <v>5</v>
      </c>
      <c r="D748" s="244">
        <v>8</v>
      </c>
      <c r="E748" s="171">
        <v>535</v>
      </c>
      <c r="F748" s="171">
        <v>11</v>
      </c>
      <c r="G748" s="244">
        <v>167</v>
      </c>
      <c r="H748" s="244">
        <v>23</v>
      </c>
      <c r="I748" s="172">
        <v>0</v>
      </c>
      <c r="J748" s="10"/>
      <c r="K748" s="12"/>
      <c r="L748" s="54"/>
    </row>
    <row r="749" spans="1:12" ht="12.75">
      <c r="A749" s="9">
        <v>16</v>
      </c>
      <c r="B749" s="170">
        <v>3</v>
      </c>
      <c r="C749" s="244">
        <v>2</v>
      </c>
      <c r="D749" s="244">
        <v>13</v>
      </c>
      <c r="E749" s="171">
        <v>578</v>
      </c>
      <c r="F749" s="171">
        <v>8</v>
      </c>
      <c r="G749" s="244">
        <v>203</v>
      </c>
      <c r="H749" s="244">
        <v>3</v>
      </c>
      <c r="I749" s="172">
        <v>0</v>
      </c>
      <c r="J749" s="10"/>
      <c r="K749" s="12"/>
      <c r="L749" s="54"/>
    </row>
    <row r="750" spans="1:12" ht="12.75">
      <c r="A750" s="9">
        <v>17</v>
      </c>
      <c r="B750" s="170">
        <v>0</v>
      </c>
      <c r="C750" s="244">
        <v>6</v>
      </c>
      <c r="D750" s="244">
        <v>10</v>
      </c>
      <c r="E750" s="171">
        <v>341</v>
      </c>
      <c r="F750" s="171">
        <v>13</v>
      </c>
      <c r="G750" s="244">
        <v>120</v>
      </c>
      <c r="H750" s="244">
        <v>4</v>
      </c>
      <c r="I750" s="172">
        <v>0</v>
      </c>
      <c r="J750" s="10"/>
      <c r="K750" s="12"/>
      <c r="L750" s="54"/>
    </row>
    <row r="751" spans="1:12" ht="12.75">
      <c r="A751" s="9">
        <v>18</v>
      </c>
      <c r="B751" s="170">
        <v>4</v>
      </c>
      <c r="C751" s="244">
        <v>10</v>
      </c>
      <c r="D751" s="244">
        <v>26</v>
      </c>
      <c r="E751" s="171">
        <v>625</v>
      </c>
      <c r="F751" s="171">
        <v>16</v>
      </c>
      <c r="G751" s="244">
        <v>174</v>
      </c>
      <c r="H751" s="244">
        <v>8</v>
      </c>
      <c r="I751" s="172">
        <v>0</v>
      </c>
      <c r="J751" s="10"/>
      <c r="K751" s="12"/>
      <c r="L751" s="54"/>
    </row>
    <row r="752" spans="1:12" ht="12.75">
      <c r="A752" s="9">
        <v>19</v>
      </c>
      <c r="B752" s="170">
        <v>0</v>
      </c>
      <c r="C752" s="244">
        <v>3</v>
      </c>
      <c r="D752" s="244">
        <v>8</v>
      </c>
      <c r="E752" s="171">
        <v>450</v>
      </c>
      <c r="F752" s="171">
        <v>7</v>
      </c>
      <c r="G752" s="244">
        <v>163</v>
      </c>
      <c r="H752" s="244">
        <v>4</v>
      </c>
      <c r="I752" s="172">
        <v>0</v>
      </c>
      <c r="J752" s="10"/>
      <c r="K752" s="12"/>
      <c r="L752" s="54"/>
    </row>
    <row r="753" spans="1:12" ht="12.75">
      <c r="A753" s="9">
        <v>20</v>
      </c>
      <c r="B753" s="170">
        <v>5</v>
      </c>
      <c r="C753" s="244">
        <v>4</v>
      </c>
      <c r="D753" s="244">
        <v>17</v>
      </c>
      <c r="E753" s="171">
        <v>494</v>
      </c>
      <c r="F753" s="171">
        <v>17</v>
      </c>
      <c r="G753" s="244">
        <v>169</v>
      </c>
      <c r="H753" s="244">
        <v>3</v>
      </c>
      <c r="I753" s="172">
        <v>0</v>
      </c>
      <c r="J753" s="10"/>
      <c r="K753" s="12"/>
      <c r="L753" s="54"/>
    </row>
    <row r="754" spans="1:12" ht="12.75">
      <c r="A754" s="9">
        <v>21</v>
      </c>
      <c r="B754" s="170">
        <v>0</v>
      </c>
      <c r="C754" s="244">
        <v>4</v>
      </c>
      <c r="D754" s="244">
        <v>1</v>
      </c>
      <c r="E754" s="171">
        <v>343</v>
      </c>
      <c r="F754" s="171">
        <v>15</v>
      </c>
      <c r="G754" s="244">
        <v>134</v>
      </c>
      <c r="H754" s="244">
        <v>3</v>
      </c>
      <c r="I754" s="172">
        <v>0</v>
      </c>
      <c r="J754" s="10"/>
      <c r="K754" s="12"/>
      <c r="L754" s="54"/>
    </row>
    <row r="755" spans="1:12" ht="12.75">
      <c r="A755" s="9">
        <v>22</v>
      </c>
      <c r="B755" s="170">
        <v>1</v>
      </c>
      <c r="C755" s="244">
        <v>2</v>
      </c>
      <c r="D755" s="244">
        <v>1</v>
      </c>
      <c r="E755" s="171">
        <v>428</v>
      </c>
      <c r="F755" s="171">
        <v>4</v>
      </c>
      <c r="G755" s="244">
        <v>156</v>
      </c>
      <c r="H755" s="244">
        <v>1</v>
      </c>
      <c r="I755" s="172">
        <v>0</v>
      </c>
      <c r="J755" s="10"/>
      <c r="K755" s="12"/>
      <c r="L755" s="54"/>
    </row>
    <row r="756" spans="1:12" ht="12.75">
      <c r="A756" s="9">
        <v>23</v>
      </c>
      <c r="B756" s="170">
        <v>3</v>
      </c>
      <c r="C756" s="244">
        <v>1</v>
      </c>
      <c r="D756" s="244">
        <v>5</v>
      </c>
      <c r="E756" s="171">
        <v>424</v>
      </c>
      <c r="F756" s="171">
        <v>15</v>
      </c>
      <c r="G756" s="244">
        <v>144</v>
      </c>
      <c r="H756" s="244">
        <v>6</v>
      </c>
      <c r="I756" s="172">
        <v>0</v>
      </c>
      <c r="J756" s="10"/>
      <c r="K756" s="12"/>
      <c r="L756" s="54"/>
    </row>
    <row r="757" spans="1:12" ht="12.75">
      <c r="A757" s="9">
        <v>24</v>
      </c>
      <c r="B757" s="170">
        <v>0</v>
      </c>
      <c r="C757" s="244">
        <v>2</v>
      </c>
      <c r="D757" s="244">
        <v>5</v>
      </c>
      <c r="E757" s="171">
        <v>271</v>
      </c>
      <c r="F757" s="171">
        <v>10</v>
      </c>
      <c r="G757" s="244">
        <v>125</v>
      </c>
      <c r="H757" s="244">
        <v>2</v>
      </c>
      <c r="I757" s="172">
        <v>0</v>
      </c>
      <c r="J757" s="10"/>
      <c r="K757" s="12"/>
      <c r="L757" s="54"/>
    </row>
    <row r="758" spans="1:12" ht="12.75">
      <c r="A758" s="9">
        <v>25</v>
      </c>
      <c r="B758" s="170">
        <v>5</v>
      </c>
      <c r="C758" s="244">
        <v>5</v>
      </c>
      <c r="D758" s="244">
        <v>15</v>
      </c>
      <c r="E758" s="171">
        <v>521</v>
      </c>
      <c r="F758" s="171">
        <v>23</v>
      </c>
      <c r="G758" s="244">
        <v>192</v>
      </c>
      <c r="H758" s="244">
        <v>9</v>
      </c>
      <c r="I758" s="172">
        <v>0</v>
      </c>
      <c r="J758" s="10"/>
      <c r="K758" s="12"/>
      <c r="L758" s="54"/>
    </row>
    <row r="759" spans="1:12" ht="12.75">
      <c r="A759" s="9">
        <v>26</v>
      </c>
      <c r="B759" s="170">
        <v>2</v>
      </c>
      <c r="C759" s="244">
        <v>4</v>
      </c>
      <c r="D759" s="244">
        <v>13</v>
      </c>
      <c r="E759" s="171">
        <v>227</v>
      </c>
      <c r="F759" s="171">
        <v>10</v>
      </c>
      <c r="G759" s="244">
        <v>119</v>
      </c>
      <c r="H759" s="244">
        <v>8</v>
      </c>
      <c r="I759" s="172">
        <v>0</v>
      </c>
      <c r="J759" s="10"/>
      <c r="K759" s="12"/>
      <c r="L759" s="54"/>
    </row>
    <row r="760" spans="1:12" ht="12.75">
      <c r="A760" s="9">
        <v>27</v>
      </c>
      <c r="B760" s="170">
        <v>3</v>
      </c>
      <c r="C760" s="244">
        <v>6</v>
      </c>
      <c r="D760" s="244">
        <v>18</v>
      </c>
      <c r="E760" s="171">
        <v>472</v>
      </c>
      <c r="F760" s="171">
        <v>15</v>
      </c>
      <c r="G760" s="244">
        <v>168</v>
      </c>
      <c r="H760" s="244">
        <v>6</v>
      </c>
      <c r="I760" s="172">
        <v>1</v>
      </c>
      <c r="J760" s="10"/>
      <c r="K760" s="12"/>
      <c r="L760" s="54"/>
    </row>
    <row r="761" spans="1:12" ht="12.75">
      <c r="A761" s="9">
        <v>28</v>
      </c>
      <c r="B761" s="170">
        <v>1</v>
      </c>
      <c r="C761" s="244">
        <v>5</v>
      </c>
      <c r="D761" s="244">
        <v>18</v>
      </c>
      <c r="E761" s="171">
        <v>678</v>
      </c>
      <c r="F761" s="171">
        <v>12</v>
      </c>
      <c r="G761" s="244">
        <v>217</v>
      </c>
      <c r="H761" s="244">
        <v>8</v>
      </c>
      <c r="I761" s="172">
        <v>0</v>
      </c>
      <c r="J761" s="10"/>
      <c r="K761" s="12"/>
      <c r="L761" s="54"/>
    </row>
    <row r="762" spans="1:12" ht="12.75">
      <c r="A762" s="9">
        <v>29</v>
      </c>
      <c r="B762" s="170">
        <v>1</v>
      </c>
      <c r="C762" s="244">
        <v>3</v>
      </c>
      <c r="D762" s="244">
        <v>10</v>
      </c>
      <c r="E762" s="171">
        <v>273</v>
      </c>
      <c r="F762" s="171">
        <v>10</v>
      </c>
      <c r="G762" s="244">
        <v>113</v>
      </c>
      <c r="H762" s="244">
        <v>9</v>
      </c>
      <c r="I762" s="172">
        <v>0</v>
      </c>
      <c r="J762" s="10"/>
      <c r="K762" s="12"/>
      <c r="L762" s="54"/>
    </row>
    <row r="763" spans="1:12" ht="12.75">
      <c r="A763" s="9">
        <v>30</v>
      </c>
      <c r="B763" s="170">
        <v>5</v>
      </c>
      <c r="C763" s="244">
        <v>8</v>
      </c>
      <c r="D763" s="244">
        <v>10</v>
      </c>
      <c r="E763" s="171">
        <v>424</v>
      </c>
      <c r="F763" s="171">
        <v>17</v>
      </c>
      <c r="G763" s="244">
        <v>163</v>
      </c>
      <c r="H763" s="244">
        <v>11</v>
      </c>
      <c r="I763" s="172">
        <v>0</v>
      </c>
      <c r="J763" s="10"/>
      <c r="K763" s="12"/>
      <c r="L763" s="54"/>
    </row>
    <row r="764" spans="1:12" ht="12.75">
      <c r="A764" s="9">
        <v>31</v>
      </c>
      <c r="B764" s="170">
        <v>1</v>
      </c>
      <c r="C764" s="244">
        <v>1</v>
      </c>
      <c r="D764" s="244">
        <v>3</v>
      </c>
      <c r="E764" s="171">
        <v>100</v>
      </c>
      <c r="F764" s="171">
        <v>4</v>
      </c>
      <c r="G764" s="244">
        <v>53</v>
      </c>
      <c r="H764" s="244">
        <v>1</v>
      </c>
      <c r="I764" s="172">
        <v>0</v>
      </c>
      <c r="J764" s="10"/>
      <c r="K764" s="12"/>
      <c r="L764" s="54"/>
    </row>
    <row r="765" spans="1:12" ht="12.75">
      <c r="A765" s="9">
        <v>32</v>
      </c>
      <c r="B765" s="170">
        <v>1</v>
      </c>
      <c r="C765" s="244">
        <v>5</v>
      </c>
      <c r="D765" s="244">
        <v>12</v>
      </c>
      <c r="E765" s="171">
        <v>337</v>
      </c>
      <c r="F765" s="171">
        <v>8</v>
      </c>
      <c r="G765" s="244">
        <v>151</v>
      </c>
      <c r="H765" s="244">
        <v>16</v>
      </c>
      <c r="I765" s="172">
        <v>0</v>
      </c>
      <c r="J765" s="10"/>
      <c r="K765" s="12"/>
      <c r="L765" s="54"/>
    </row>
    <row r="766" spans="1:12" ht="12.75">
      <c r="A766" s="9">
        <v>33</v>
      </c>
      <c r="B766" s="170">
        <v>0</v>
      </c>
      <c r="C766" s="244">
        <v>0</v>
      </c>
      <c r="D766" s="244">
        <v>7</v>
      </c>
      <c r="E766" s="171">
        <v>216</v>
      </c>
      <c r="F766" s="171">
        <v>5</v>
      </c>
      <c r="G766" s="244">
        <v>81</v>
      </c>
      <c r="H766" s="244">
        <v>3</v>
      </c>
      <c r="I766" s="172">
        <v>0</v>
      </c>
      <c r="J766" s="10"/>
      <c r="K766" s="12"/>
      <c r="L766" s="54"/>
    </row>
    <row r="767" spans="1:12" ht="12.75">
      <c r="A767" s="9">
        <v>34</v>
      </c>
      <c r="B767" s="170">
        <v>1</v>
      </c>
      <c r="C767" s="244">
        <v>7</v>
      </c>
      <c r="D767" s="244">
        <v>12</v>
      </c>
      <c r="E767" s="171">
        <v>449</v>
      </c>
      <c r="F767" s="171">
        <v>9</v>
      </c>
      <c r="G767" s="244">
        <v>150</v>
      </c>
      <c r="H767" s="244">
        <v>18</v>
      </c>
      <c r="I767" s="172">
        <v>0</v>
      </c>
      <c r="J767" s="10"/>
      <c r="K767" s="12"/>
      <c r="L767" s="54"/>
    </row>
    <row r="768" spans="1:12" ht="12.75">
      <c r="A768" s="9">
        <v>35</v>
      </c>
      <c r="B768" s="170">
        <v>3</v>
      </c>
      <c r="C768" s="244">
        <v>2</v>
      </c>
      <c r="D768" s="244">
        <v>9</v>
      </c>
      <c r="E768" s="171">
        <v>227</v>
      </c>
      <c r="F768" s="171">
        <v>0</v>
      </c>
      <c r="G768" s="244">
        <v>88</v>
      </c>
      <c r="H768" s="244">
        <v>2</v>
      </c>
      <c r="I768" s="172">
        <v>0</v>
      </c>
      <c r="J768" s="10"/>
      <c r="K768" s="12"/>
      <c r="L768" s="54"/>
    </row>
    <row r="769" spans="1:12" ht="12.75">
      <c r="A769" s="9">
        <v>36</v>
      </c>
      <c r="B769" s="170">
        <v>0</v>
      </c>
      <c r="C769" s="244">
        <v>2</v>
      </c>
      <c r="D769" s="244">
        <v>2</v>
      </c>
      <c r="E769" s="171">
        <v>275</v>
      </c>
      <c r="F769" s="171">
        <v>1</v>
      </c>
      <c r="G769" s="244">
        <v>58</v>
      </c>
      <c r="H769" s="244">
        <v>10</v>
      </c>
      <c r="I769" s="172">
        <v>0</v>
      </c>
      <c r="J769" s="10"/>
      <c r="K769" s="12"/>
      <c r="L769" s="54"/>
    </row>
    <row r="770" spans="1:12" ht="12.75">
      <c r="A770" s="9">
        <v>37</v>
      </c>
      <c r="B770" s="170">
        <v>1</v>
      </c>
      <c r="C770" s="244">
        <v>5</v>
      </c>
      <c r="D770" s="244">
        <v>14</v>
      </c>
      <c r="E770" s="171">
        <v>495</v>
      </c>
      <c r="F770" s="171">
        <v>11</v>
      </c>
      <c r="G770" s="244">
        <v>156</v>
      </c>
      <c r="H770" s="244">
        <v>11</v>
      </c>
      <c r="I770" s="172">
        <v>0</v>
      </c>
      <c r="J770" s="10"/>
      <c r="K770" s="12"/>
      <c r="L770" s="54"/>
    </row>
    <row r="771" spans="1:12" ht="12.75">
      <c r="A771" s="9">
        <v>38</v>
      </c>
      <c r="B771" s="170">
        <v>5</v>
      </c>
      <c r="C771" s="244">
        <v>3</v>
      </c>
      <c r="D771" s="244">
        <v>6</v>
      </c>
      <c r="E771" s="171">
        <v>399</v>
      </c>
      <c r="F771" s="171">
        <v>6</v>
      </c>
      <c r="G771" s="244">
        <v>224</v>
      </c>
      <c r="H771" s="244">
        <v>6</v>
      </c>
      <c r="I771" s="172">
        <v>1</v>
      </c>
      <c r="J771" s="10"/>
      <c r="K771" s="12"/>
      <c r="L771" s="54"/>
    </row>
    <row r="772" spans="1:12" ht="12.75">
      <c r="A772" s="9">
        <v>39</v>
      </c>
      <c r="B772" s="170">
        <v>2</v>
      </c>
      <c r="C772" s="244">
        <v>7</v>
      </c>
      <c r="D772" s="244">
        <v>15</v>
      </c>
      <c r="E772" s="171">
        <v>663</v>
      </c>
      <c r="F772" s="171">
        <v>18</v>
      </c>
      <c r="G772" s="244">
        <v>251</v>
      </c>
      <c r="H772" s="244">
        <v>8</v>
      </c>
      <c r="I772" s="172">
        <v>0</v>
      </c>
      <c r="J772" s="10"/>
      <c r="K772" s="12"/>
      <c r="L772" s="54"/>
    </row>
    <row r="773" spans="1:12" ht="12.75">
      <c r="A773" s="9">
        <v>40</v>
      </c>
      <c r="B773" s="170">
        <v>2</v>
      </c>
      <c r="C773" s="244">
        <v>10</v>
      </c>
      <c r="D773" s="244">
        <v>7</v>
      </c>
      <c r="E773" s="171">
        <v>465</v>
      </c>
      <c r="F773" s="171">
        <v>13</v>
      </c>
      <c r="G773" s="244">
        <v>200</v>
      </c>
      <c r="H773" s="244">
        <v>6</v>
      </c>
      <c r="I773" s="172">
        <v>0</v>
      </c>
      <c r="J773" s="10"/>
      <c r="K773" s="12"/>
      <c r="L773" s="54"/>
    </row>
    <row r="774" spans="1:12" ht="12.75">
      <c r="A774" s="9">
        <v>41</v>
      </c>
      <c r="B774" s="170">
        <v>1</v>
      </c>
      <c r="C774" s="244">
        <v>0</v>
      </c>
      <c r="D774" s="244">
        <v>12</v>
      </c>
      <c r="E774" s="171">
        <v>419</v>
      </c>
      <c r="F774" s="171">
        <v>9</v>
      </c>
      <c r="G774" s="244">
        <v>158</v>
      </c>
      <c r="H774" s="244">
        <v>4</v>
      </c>
      <c r="I774" s="172">
        <v>0</v>
      </c>
      <c r="J774" s="10"/>
      <c r="K774" s="12"/>
      <c r="L774" s="54"/>
    </row>
    <row r="775" spans="1:12" ht="12.75">
      <c r="A775" s="9">
        <v>42</v>
      </c>
      <c r="B775" s="170">
        <v>0</v>
      </c>
      <c r="C775" s="244">
        <v>6</v>
      </c>
      <c r="D775" s="244">
        <v>13</v>
      </c>
      <c r="E775" s="171">
        <v>373</v>
      </c>
      <c r="F775" s="171">
        <v>13</v>
      </c>
      <c r="G775" s="244">
        <v>208</v>
      </c>
      <c r="H775" s="244">
        <v>6</v>
      </c>
      <c r="I775" s="172">
        <v>0</v>
      </c>
      <c r="J775" s="10"/>
      <c r="K775" s="12"/>
      <c r="L775" s="54"/>
    </row>
    <row r="776" spans="1:12" ht="12.75">
      <c r="A776" s="9">
        <v>43</v>
      </c>
      <c r="B776" s="170">
        <v>1</v>
      </c>
      <c r="C776" s="244">
        <v>6</v>
      </c>
      <c r="D776" s="244">
        <v>10</v>
      </c>
      <c r="E776" s="171">
        <v>373</v>
      </c>
      <c r="F776" s="171">
        <v>7</v>
      </c>
      <c r="G776" s="244">
        <v>160</v>
      </c>
      <c r="H776" s="244">
        <v>4</v>
      </c>
      <c r="I776" s="172">
        <v>0</v>
      </c>
      <c r="J776" s="10"/>
      <c r="K776" s="12"/>
      <c r="L776" s="54"/>
    </row>
    <row r="777" spans="1:12" ht="12.75">
      <c r="A777" s="9">
        <v>44</v>
      </c>
      <c r="B777" s="170">
        <v>4</v>
      </c>
      <c r="C777" s="244">
        <v>6</v>
      </c>
      <c r="D777" s="244">
        <v>10</v>
      </c>
      <c r="E777" s="171">
        <v>376</v>
      </c>
      <c r="F777" s="171">
        <v>12</v>
      </c>
      <c r="G777" s="244">
        <v>247</v>
      </c>
      <c r="H777" s="244">
        <v>12</v>
      </c>
      <c r="I777" s="172">
        <v>0</v>
      </c>
      <c r="J777" s="10"/>
      <c r="K777" s="12"/>
      <c r="L777" s="54"/>
    </row>
    <row r="778" spans="1:12" ht="12.75">
      <c r="A778" s="9">
        <v>45</v>
      </c>
      <c r="B778" s="170">
        <v>3</v>
      </c>
      <c r="C778" s="244">
        <v>7</v>
      </c>
      <c r="D778" s="244">
        <v>18</v>
      </c>
      <c r="E778" s="171">
        <v>335</v>
      </c>
      <c r="F778" s="171">
        <v>15</v>
      </c>
      <c r="G778" s="244">
        <v>191</v>
      </c>
      <c r="H778" s="244">
        <v>3</v>
      </c>
      <c r="I778" s="172">
        <v>0</v>
      </c>
      <c r="J778" s="10"/>
      <c r="K778" s="12"/>
      <c r="L778" s="54"/>
    </row>
    <row r="779" spans="1:12" ht="12.75">
      <c r="A779" s="9">
        <v>46</v>
      </c>
      <c r="B779" s="170">
        <v>1</v>
      </c>
      <c r="C779" s="244">
        <v>6</v>
      </c>
      <c r="D779" s="244">
        <v>8</v>
      </c>
      <c r="E779" s="171">
        <v>398</v>
      </c>
      <c r="F779" s="171">
        <v>7</v>
      </c>
      <c r="G779" s="244">
        <v>158</v>
      </c>
      <c r="H779" s="244">
        <v>4</v>
      </c>
      <c r="I779" s="172">
        <v>0</v>
      </c>
      <c r="J779" s="10"/>
      <c r="K779" s="12"/>
      <c r="L779" s="54"/>
    </row>
    <row r="780" spans="1:12" ht="12.75">
      <c r="A780" s="9">
        <v>47</v>
      </c>
      <c r="B780" s="170">
        <v>6</v>
      </c>
      <c r="C780" s="244">
        <v>5</v>
      </c>
      <c r="D780" s="244">
        <v>12</v>
      </c>
      <c r="E780" s="171">
        <v>506</v>
      </c>
      <c r="F780" s="171">
        <v>9</v>
      </c>
      <c r="G780" s="244">
        <v>206</v>
      </c>
      <c r="H780" s="244">
        <v>3</v>
      </c>
      <c r="I780" s="172">
        <v>1</v>
      </c>
      <c r="J780" s="10"/>
      <c r="K780" s="12"/>
      <c r="L780" s="54"/>
    </row>
    <row r="781" spans="1:12" ht="12.75">
      <c r="A781" s="9">
        <v>48</v>
      </c>
      <c r="B781" s="170">
        <v>1</v>
      </c>
      <c r="C781" s="244">
        <v>7</v>
      </c>
      <c r="D781" s="244">
        <v>8</v>
      </c>
      <c r="E781" s="171">
        <v>167</v>
      </c>
      <c r="F781" s="171">
        <v>8</v>
      </c>
      <c r="G781" s="244">
        <v>109</v>
      </c>
      <c r="H781" s="244">
        <v>4</v>
      </c>
      <c r="I781" s="172">
        <v>0</v>
      </c>
      <c r="J781" s="10"/>
      <c r="K781" s="12"/>
      <c r="L781" s="54"/>
    </row>
    <row r="782" spans="1:12" ht="12.75">
      <c r="A782" s="9">
        <v>49</v>
      </c>
      <c r="B782" s="170">
        <v>1</v>
      </c>
      <c r="C782" s="244">
        <v>6</v>
      </c>
      <c r="D782" s="244">
        <v>12</v>
      </c>
      <c r="E782" s="171">
        <v>221</v>
      </c>
      <c r="F782" s="171">
        <v>10</v>
      </c>
      <c r="G782" s="244">
        <v>140</v>
      </c>
      <c r="H782" s="244">
        <v>4</v>
      </c>
      <c r="I782" s="172">
        <v>1</v>
      </c>
      <c r="J782" s="10"/>
      <c r="K782" s="12"/>
      <c r="L782" s="54"/>
    </row>
    <row r="783" spans="1:12" ht="12.75">
      <c r="A783" s="9">
        <v>50</v>
      </c>
      <c r="B783" s="170">
        <v>0</v>
      </c>
      <c r="C783" s="244">
        <v>3</v>
      </c>
      <c r="D783" s="244">
        <v>10</v>
      </c>
      <c r="E783" s="171">
        <v>173</v>
      </c>
      <c r="F783" s="171">
        <v>4</v>
      </c>
      <c r="G783" s="244">
        <v>115</v>
      </c>
      <c r="H783" s="244">
        <v>2</v>
      </c>
      <c r="I783" s="172">
        <v>0</v>
      </c>
      <c r="J783" s="10"/>
      <c r="K783" s="12"/>
      <c r="L783" s="54"/>
    </row>
    <row r="784" spans="1:12" ht="12.75">
      <c r="A784" s="62">
        <v>51</v>
      </c>
      <c r="B784" s="170">
        <v>0</v>
      </c>
      <c r="C784" s="244">
        <v>7</v>
      </c>
      <c r="D784" s="244">
        <v>7</v>
      </c>
      <c r="E784" s="171">
        <v>286</v>
      </c>
      <c r="F784" s="171">
        <v>18</v>
      </c>
      <c r="G784" s="244">
        <v>217</v>
      </c>
      <c r="H784" s="244">
        <v>13</v>
      </c>
      <c r="I784" s="172">
        <v>0</v>
      </c>
      <c r="J784" s="10"/>
      <c r="K784" s="12"/>
      <c r="L784" s="54"/>
    </row>
    <row r="785" spans="1:12" ht="12.75">
      <c r="A785" s="62">
        <v>52</v>
      </c>
      <c r="B785" s="170">
        <v>0</v>
      </c>
      <c r="C785" s="244">
        <v>3</v>
      </c>
      <c r="D785" s="244">
        <v>25</v>
      </c>
      <c r="E785" s="171">
        <v>188</v>
      </c>
      <c r="F785" s="171">
        <v>10</v>
      </c>
      <c r="G785" s="244">
        <v>123</v>
      </c>
      <c r="H785" s="244">
        <v>3</v>
      </c>
      <c r="I785" s="172">
        <v>0</v>
      </c>
      <c r="J785" s="10"/>
      <c r="K785" s="12"/>
      <c r="L785" s="54"/>
    </row>
    <row r="786" spans="1:12" ht="12.75">
      <c r="A786" s="9">
        <v>53</v>
      </c>
      <c r="B786" s="170">
        <v>1</v>
      </c>
      <c r="C786" s="244">
        <v>5</v>
      </c>
      <c r="D786" s="244">
        <v>9</v>
      </c>
      <c r="E786" s="171">
        <v>233</v>
      </c>
      <c r="F786" s="171">
        <v>14</v>
      </c>
      <c r="G786" s="244">
        <v>200</v>
      </c>
      <c r="H786" s="244">
        <v>6</v>
      </c>
      <c r="I786" s="172">
        <v>0</v>
      </c>
      <c r="J786" s="10"/>
      <c r="K786" s="12"/>
      <c r="L786" s="54"/>
    </row>
    <row r="787" spans="1:12" ht="12.75">
      <c r="A787" s="9">
        <v>54</v>
      </c>
      <c r="B787" s="170">
        <v>2</v>
      </c>
      <c r="C787" s="244">
        <v>5</v>
      </c>
      <c r="D787" s="244">
        <v>9</v>
      </c>
      <c r="E787" s="171">
        <v>161</v>
      </c>
      <c r="F787" s="171">
        <v>9</v>
      </c>
      <c r="G787" s="244">
        <v>198</v>
      </c>
      <c r="H787" s="244">
        <v>2</v>
      </c>
      <c r="I787" s="172">
        <v>0</v>
      </c>
      <c r="J787" s="10"/>
      <c r="K787" s="12"/>
      <c r="L787" s="54"/>
    </row>
    <row r="788" spans="1:12" ht="12.75">
      <c r="A788" s="9">
        <v>55</v>
      </c>
      <c r="B788" s="170">
        <v>1</v>
      </c>
      <c r="C788" s="244">
        <v>2</v>
      </c>
      <c r="D788" s="244">
        <v>19</v>
      </c>
      <c r="E788" s="171">
        <v>142</v>
      </c>
      <c r="F788" s="171">
        <v>13</v>
      </c>
      <c r="G788" s="244">
        <v>144</v>
      </c>
      <c r="H788" s="244">
        <v>7</v>
      </c>
      <c r="I788" s="172">
        <v>0</v>
      </c>
      <c r="J788" s="10"/>
      <c r="K788" s="12"/>
      <c r="L788" s="54"/>
    </row>
    <row r="789" spans="1:12" ht="12.75">
      <c r="A789" s="9">
        <v>56</v>
      </c>
      <c r="B789" s="170">
        <v>1</v>
      </c>
      <c r="C789" s="244">
        <v>4</v>
      </c>
      <c r="D789" s="244">
        <v>15</v>
      </c>
      <c r="E789" s="171">
        <v>146</v>
      </c>
      <c r="F789" s="171">
        <v>7</v>
      </c>
      <c r="G789" s="244">
        <v>174</v>
      </c>
      <c r="H789" s="244">
        <v>2</v>
      </c>
      <c r="I789" s="172">
        <v>0</v>
      </c>
      <c r="J789" s="10"/>
      <c r="K789" s="12"/>
      <c r="L789" s="54"/>
    </row>
    <row r="790" spans="1:12" ht="12.75">
      <c r="A790" s="9">
        <v>57</v>
      </c>
      <c r="B790" s="170">
        <v>4</v>
      </c>
      <c r="C790" s="244">
        <v>5</v>
      </c>
      <c r="D790" s="244">
        <v>12</v>
      </c>
      <c r="E790" s="171">
        <v>188</v>
      </c>
      <c r="F790" s="171">
        <v>10</v>
      </c>
      <c r="G790" s="244">
        <v>188</v>
      </c>
      <c r="H790" s="244">
        <v>2</v>
      </c>
      <c r="I790" s="172">
        <v>0</v>
      </c>
      <c r="J790" s="10"/>
      <c r="K790" s="12"/>
      <c r="L790" s="54"/>
    </row>
    <row r="791" spans="1:12" ht="12.75">
      <c r="A791" s="9">
        <v>58</v>
      </c>
      <c r="B791" s="170">
        <v>0</v>
      </c>
      <c r="C791" s="244">
        <v>1</v>
      </c>
      <c r="D791" s="244">
        <v>9</v>
      </c>
      <c r="E791" s="171">
        <v>176</v>
      </c>
      <c r="F791" s="171">
        <v>14</v>
      </c>
      <c r="G791" s="244">
        <v>236</v>
      </c>
      <c r="H791" s="244">
        <v>5</v>
      </c>
      <c r="I791" s="172">
        <v>0</v>
      </c>
      <c r="J791" s="10"/>
      <c r="K791" s="12"/>
      <c r="L791" s="54"/>
    </row>
    <row r="792" spans="1:12" ht="12.75">
      <c r="A792" s="9">
        <v>59</v>
      </c>
      <c r="B792" s="170">
        <v>0</v>
      </c>
      <c r="C792" s="244">
        <v>1</v>
      </c>
      <c r="D792" s="244">
        <v>15</v>
      </c>
      <c r="E792" s="171">
        <v>111</v>
      </c>
      <c r="F792" s="171">
        <v>7</v>
      </c>
      <c r="G792" s="244">
        <v>123</v>
      </c>
      <c r="H792" s="244">
        <v>2</v>
      </c>
      <c r="I792" s="172">
        <v>0</v>
      </c>
      <c r="J792" s="10"/>
      <c r="K792" s="12"/>
      <c r="L792" s="54"/>
    </row>
    <row r="793" spans="1:12" ht="12.75">
      <c r="A793" s="9">
        <v>60</v>
      </c>
      <c r="B793" s="170">
        <v>0</v>
      </c>
      <c r="C793" s="244">
        <v>3</v>
      </c>
      <c r="D793" s="244">
        <v>4</v>
      </c>
      <c r="E793" s="171">
        <v>112</v>
      </c>
      <c r="F793" s="171">
        <v>11</v>
      </c>
      <c r="G793" s="244">
        <v>137</v>
      </c>
      <c r="H793" s="244">
        <v>3</v>
      </c>
      <c r="I793" s="172">
        <v>0</v>
      </c>
      <c r="J793" s="10"/>
      <c r="K793" s="12"/>
      <c r="L793" s="54"/>
    </row>
    <row r="794" spans="1:12" ht="12.75">
      <c r="A794" s="9">
        <v>61</v>
      </c>
      <c r="B794" s="170">
        <v>0</v>
      </c>
      <c r="C794" s="244">
        <v>3</v>
      </c>
      <c r="D794" s="244">
        <v>11</v>
      </c>
      <c r="E794" s="171">
        <v>508</v>
      </c>
      <c r="F794" s="171">
        <v>17</v>
      </c>
      <c r="G794" s="244">
        <v>163</v>
      </c>
      <c r="H794" s="244">
        <v>2</v>
      </c>
      <c r="I794" s="172">
        <v>0</v>
      </c>
      <c r="J794" s="10"/>
      <c r="K794" s="12"/>
      <c r="L794" s="54"/>
    </row>
    <row r="795" spans="1:12" ht="12.75">
      <c r="A795" s="9">
        <v>62</v>
      </c>
      <c r="B795" s="170">
        <v>0</v>
      </c>
      <c r="C795" s="244">
        <v>4</v>
      </c>
      <c r="D795" s="244">
        <v>8</v>
      </c>
      <c r="E795" s="171">
        <v>161</v>
      </c>
      <c r="F795" s="171">
        <v>1</v>
      </c>
      <c r="G795" s="244">
        <v>106</v>
      </c>
      <c r="H795" s="244">
        <v>4</v>
      </c>
      <c r="I795" s="172">
        <v>0</v>
      </c>
      <c r="J795" s="10"/>
      <c r="K795" s="12"/>
      <c r="L795" s="54"/>
    </row>
    <row r="796" spans="1:12" ht="12.75">
      <c r="A796" s="9">
        <v>63</v>
      </c>
      <c r="B796" s="170">
        <v>2</v>
      </c>
      <c r="C796" s="244">
        <v>3</v>
      </c>
      <c r="D796" s="244">
        <v>4</v>
      </c>
      <c r="E796" s="171">
        <v>525</v>
      </c>
      <c r="F796" s="171">
        <v>5</v>
      </c>
      <c r="G796" s="244">
        <v>108</v>
      </c>
      <c r="H796" s="244">
        <v>5</v>
      </c>
      <c r="I796" s="172">
        <v>0</v>
      </c>
      <c r="J796" s="10"/>
      <c r="K796" s="12"/>
      <c r="L796" s="54"/>
    </row>
    <row r="797" spans="1:12" ht="12.75">
      <c r="A797" s="9">
        <v>64</v>
      </c>
      <c r="B797" s="170">
        <v>0</v>
      </c>
      <c r="C797" s="244">
        <v>5</v>
      </c>
      <c r="D797" s="244">
        <v>4</v>
      </c>
      <c r="E797" s="171">
        <v>256</v>
      </c>
      <c r="F797" s="171">
        <v>3</v>
      </c>
      <c r="G797" s="244">
        <v>63</v>
      </c>
      <c r="H797" s="244">
        <v>4</v>
      </c>
      <c r="I797" s="172">
        <v>0</v>
      </c>
      <c r="J797" s="10"/>
      <c r="K797" s="12"/>
      <c r="L797" s="54"/>
    </row>
    <row r="798" spans="1:12" ht="12.75">
      <c r="A798" s="9">
        <v>65</v>
      </c>
      <c r="B798" s="170">
        <v>1</v>
      </c>
      <c r="C798" s="244">
        <v>3</v>
      </c>
      <c r="D798" s="244">
        <v>9</v>
      </c>
      <c r="E798" s="171">
        <v>360</v>
      </c>
      <c r="F798" s="171">
        <v>5</v>
      </c>
      <c r="G798" s="244">
        <v>115</v>
      </c>
      <c r="H798" s="244">
        <v>2</v>
      </c>
      <c r="I798" s="172">
        <v>0</v>
      </c>
      <c r="J798" s="10"/>
      <c r="K798" s="12"/>
      <c r="L798" s="54"/>
    </row>
    <row r="799" spans="1:12" ht="12.75">
      <c r="A799" s="9">
        <v>66</v>
      </c>
      <c r="B799" s="170">
        <v>0</v>
      </c>
      <c r="C799" s="244">
        <v>1</v>
      </c>
      <c r="D799" s="244">
        <v>9</v>
      </c>
      <c r="E799" s="171">
        <v>401</v>
      </c>
      <c r="F799" s="171">
        <v>12</v>
      </c>
      <c r="G799" s="244">
        <v>114</v>
      </c>
      <c r="H799" s="244">
        <v>1</v>
      </c>
      <c r="I799" s="172">
        <v>0</v>
      </c>
      <c r="J799" s="10"/>
      <c r="K799" s="12"/>
      <c r="L799" s="54"/>
    </row>
    <row r="800" spans="1:12" ht="12.75">
      <c r="A800" s="9">
        <v>67</v>
      </c>
      <c r="B800" s="170">
        <v>0</v>
      </c>
      <c r="C800" s="244">
        <v>3</v>
      </c>
      <c r="D800" s="244">
        <v>4</v>
      </c>
      <c r="E800" s="171">
        <v>185</v>
      </c>
      <c r="F800" s="171">
        <v>1</v>
      </c>
      <c r="G800" s="244">
        <v>60</v>
      </c>
      <c r="H800" s="244">
        <v>1</v>
      </c>
      <c r="I800" s="172">
        <v>0</v>
      </c>
      <c r="J800" s="10"/>
      <c r="K800" s="12"/>
      <c r="L800" s="54"/>
    </row>
    <row r="801" spans="1:12" ht="12.75">
      <c r="A801" s="9">
        <v>68</v>
      </c>
      <c r="B801" s="170">
        <v>2</v>
      </c>
      <c r="C801" s="244">
        <v>7</v>
      </c>
      <c r="D801" s="244">
        <v>5</v>
      </c>
      <c r="E801" s="171">
        <v>299</v>
      </c>
      <c r="F801" s="171">
        <v>5</v>
      </c>
      <c r="G801" s="244">
        <v>109</v>
      </c>
      <c r="H801" s="244">
        <v>12</v>
      </c>
      <c r="I801" s="172">
        <v>0</v>
      </c>
      <c r="J801" s="10"/>
      <c r="K801" s="12"/>
      <c r="L801" s="54"/>
    </row>
    <row r="802" spans="1:12" ht="12.75">
      <c r="A802" s="9">
        <v>69</v>
      </c>
      <c r="B802" s="170">
        <v>0</v>
      </c>
      <c r="C802" s="244">
        <v>4</v>
      </c>
      <c r="D802" s="244">
        <v>13</v>
      </c>
      <c r="E802" s="171">
        <v>260</v>
      </c>
      <c r="F802" s="171">
        <v>5</v>
      </c>
      <c r="G802" s="244">
        <v>191</v>
      </c>
      <c r="H802" s="244">
        <v>3</v>
      </c>
      <c r="I802" s="172">
        <v>0</v>
      </c>
      <c r="J802" s="10"/>
      <c r="K802" s="12"/>
      <c r="L802" s="54"/>
    </row>
    <row r="803" spans="1:12" ht="12.75">
      <c r="A803" s="273">
        <v>70</v>
      </c>
      <c r="B803" s="251">
        <v>1</v>
      </c>
      <c r="C803" s="372">
        <v>4</v>
      </c>
      <c r="D803" s="372">
        <v>4</v>
      </c>
      <c r="E803" s="229">
        <v>208</v>
      </c>
      <c r="F803" s="229">
        <v>5</v>
      </c>
      <c r="G803" s="372">
        <v>77</v>
      </c>
      <c r="H803" s="372">
        <v>4</v>
      </c>
      <c r="I803" s="296">
        <v>0</v>
      </c>
      <c r="J803" s="10"/>
      <c r="K803" s="12"/>
      <c r="L803" s="54"/>
    </row>
    <row r="804" spans="1:12" ht="12.75">
      <c r="A804" s="237" t="s">
        <v>776</v>
      </c>
      <c r="B804" s="251">
        <v>7</v>
      </c>
      <c r="C804" s="372">
        <v>19</v>
      </c>
      <c r="D804" s="372">
        <v>82</v>
      </c>
      <c r="E804" s="229">
        <v>2961</v>
      </c>
      <c r="F804" s="229">
        <v>27</v>
      </c>
      <c r="G804" s="372">
        <v>1294</v>
      </c>
      <c r="H804" s="372">
        <v>10</v>
      </c>
      <c r="I804" s="296">
        <v>0</v>
      </c>
      <c r="J804" s="10"/>
      <c r="K804" s="12"/>
      <c r="L804" s="54"/>
    </row>
    <row r="805" spans="1:12" ht="12.75">
      <c r="A805" s="237" t="s">
        <v>777</v>
      </c>
      <c r="B805" s="251">
        <v>0</v>
      </c>
      <c r="C805" s="372">
        <v>0</v>
      </c>
      <c r="D805" s="372">
        <v>0</v>
      </c>
      <c r="E805" s="229">
        <v>20</v>
      </c>
      <c r="F805" s="229">
        <v>0</v>
      </c>
      <c r="G805" s="372">
        <v>14</v>
      </c>
      <c r="H805" s="372">
        <v>1</v>
      </c>
      <c r="I805" s="296">
        <v>0</v>
      </c>
      <c r="J805" s="10"/>
      <c r="K805" s="12"/>
      <c r="L805" s="54"/>
    </row>
    <row r="806" spans="1:12" ht="12.75">
      <c r="A806" s="237" t="s">
        <v>778</v>
      </c>
      <c r="B806" s="251">
        <v>3</v>
      </c>
      <c r="C806" s="372">
        <v>7</v>
      </c>
      <c r="D806" s="372">
        <v>28</v>
      </c>
      <c r="E806" s="229">
        <v>1102</v>
      </c>
      <c r="F806" s="229">
        <v>8</v>
      </c>
      <c r="G806" s="372">
        <v>609</v>
      </c>
      <c r="H806" s="372">
        <v>6</v>
      </c>
      <c r="I806" s="296">
        <v>0</v>
      </c>
      <c r="J806" s="10"/>
      <c r="K806" s="12"/>
      <c r="L806" s="54"/>
    </row>
    <row r="807" spans="1:12" ht="12.75">
      <c r="A807" s="237" t="s">
        <v>779</v>
      </c>
      <c r="B807" s="251">
        <v>0</v>
      </c>
      <c r="C807" s="372">
        <v>0</v>
      </c>
      <c r="D807" s="372">
        <v>0</v>
      </c>
      <c r="E807" s="229">
        <v>37</v>
      </c>
      <c r="F807" s="229">
        <v>0</v>
      </c>
      <c r="G807" s="372">
        <v>35</v>
      </c>
      <c r="H807" s="372">
        <v>0</v>
      </c>
      <c r="I807" s="296">
        <v>0</v>
      </c>
      <c r="J807" s="10"/>
      <c r="K807" s="12"/>
      <c r="L807" s="54"/>
    </row>
    <row r="808" spans="1:12" ht="12.75">
      <c r="A808" s="237" t="s">
        <v>780</v>
      </c>
      <c r="B808" s="251">
        <v>6</v>
      </c>
      <c r="C808" s="372">
        <v>16</v>
      </c>
      <c r="D808" s="372">
        <v>84</v>
      </c>
      <c r="E808" s="229">
        <v>2755</v>
      </c>
      <c r="F808" s="229">
        <v>27</v>
      </c>
      <c r="G808" s="372">
        <v>1403</v>
      </c>
      <c r="H808" s="372">
        <v>12</v>
      </c>
      <c r="I808" s="296">
        <v>0</v>
      </c>
      <c r="J808" s="10"/>
      <c r="K808" s="12"/>
      <c r="L808" s="54"/>
    </row>
    <row r="809" spans="1:12" ht="12.75">
      <c r="A809" s="237" t="s">
        <v>781</v>
      </c>
      <c r="B809" s="251">
        <v>15</v>
      </c>
      <c r="C809" s="372">
        <v>38</v>
      </c>
      <c r="D809" s="372">
        <v>94</v>
      </c>
      <c r="E809" s="229">
        <v>3267</v>
      </c>
      <c r="F809" s="229">
        <v>49</v>
      </c>
      <c r="G809" s="372">
        <v>2932</v>
      </c>
      <c r="H809" s="372">
        <v>30</v>
      </c>
      <c r="I809" s="296">
        <v>0</v>
      </c>
      <c r="J809" s="68"/>
      <c r="K809" s="69"/>
      <c r="L809" s="54"/>
    </row>
    <row r="810" spans="1:12" ht="12.75">
      <c r="A810" s="32" t="s">
        <v>2</v>
      </c>
      <c r="B810" s="16">
        <f aca="true" t="shared" si="10" ref="B810:I810">SUM(B734:B809)</f>
        <v>148</v>
      </c>
      <c r="C810" s="16">
        <f t="shared" si="10"/>
        <v>385</v>
      </c>
      <c r="D810" s="16">
        <f t="shared" si="10"/>
        <v>993</v>
      </c>
      <c r="E810" s="16">
        <f t="shared" si="10"/>
        <v>36669</v>
      </c>
      <c r="F810" s="16">
        <f t="shared" si="10"/>
        <v>810</v>
      </c>
      <c r="G810" s="16">
        <f t="shared" si="10"/>
        <v>16665</v>
      </c>
      <c r="H810" s="16">
        <f t="shared" si="10"/>
        <v>504</v>
      </c>
      <c r="I810" s="16">
        <f t="shared" si="10"/>
        <v>6</v>
      </c>
      <c r="J810" s="16"/>
      <c r="K810" s="16"/>
      <c r="L810" s="54"/>
    </row>
    <row r="811" spans="1:12" ht="13.5" thickBot="1">
      <c r="A811" s="35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54"/>
    </row>
    <row r="812" spans="1:12" ht="13.5" thickBot="1">
      <c r="A812" s="18" t="s">
        <v>86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4"/>
    </row>
    <row r="813" spans="1:12" ht="12.75">
      <c r="A813" s="86" t="s">
        <v>218</v>
      </c>
      <c r="B813" s="232">
        <v>1</v>
      </c>
      <c r="C813" s="233">
        <v>4</v>
      </c>
      <c r="D813" s="233">
        <v>3</v>
      </c>
      <c r="E813" s="233">
        <v>55</v>
      </c>
      <c r="F813" s="233">
        <v>6</v>
      </c>
      <c r="G813" s="233">
        <v>42</v>
      </c>
      <c r="H813" s="233">
        <v>1</v>
      </c>
      <c r="I813" s="255">
        <v>0</v>
      </c>
      <c r="J813" s="66"/>
      <c r="K813" s="67"/>
      <c r="L813" s="54"/>
    </row>
    <row r="814" spans="1:12" ht="12.75">
      <c r="A814" s="86" t="s">
        <v>219</v>
      </c>
      <c r="B814" s="257">
        <v>3</v>
      </c>
      <c r="C814" s="258">
        <v>3</v>
      </c>
      <c r="D814" s="258">
        <v>20</v>
      </c>
      <c r="E814" s="258">
        <v>169</v>
      </c>
      <c r="F814" s="258">
        <v>16</v>
      </c>
      <c r="G814" s="258">
        <v>315</v>
      </c>
      <c r="H814" s="139">
        <v>7</v>
      </c>
      <c r="I814" s="138">
        <v>0</v>
      </c>
      <c r="J814" s="10"/>
      <c r="K814" s="12"/>
      <c r="L814" s="54"/>
    </row>
    <row r="815" spans="1:12" ht="12.75">
      <c r="A815" s="86" t="s">
        <v>220</v>
      </c>
      <c r="B815" s="257">
        <v>1</v>
      </c>
      <c r="C815" s="258">
        <v>2</v>
      </c>
      <c r="D815" s="258">
        <v>8</v>
      </c>
      <c r="E815" s="258">
        <v>212</v>
      </c>
      <c r="F815" s="258">
        <v>14</v>
      </c>
      <c r="G815" s="258">
        <v>200</v>
      </c>
      <c r="H815" s="139">
        <v>3</v>
      </c>
      <c r="I815" s="138">
        <v>0</v>
      </c>
      <c r="J815" s="10"/>
      <c r="K815" s="12"/>
      <c r="L815" s="54"/>
    </row>
    <row r="816" spans="1:12" ht="12.75">
      <c r="A816" s="86" t="s">
        <v>221</v>
      </c>
      <c r="B816" s="257">
        <v>0</v>
      </c>
      <c r="C816" s="258">
        <v>4</v>
      </c>
      <c r="D816" s="258">
        <v>10</v>
      </c>
      <c r="E816" s="258">
        <v>191</v>
      </c>
      <c r="F816" s="258">
        <v>7</v>
      </c>
      <c r="G816" s="258">
        <v>181</v>
      </c>
      <c r="H816" s="139">
        <v>2</v>
      </c>
      <c r="I816" s="250">
        <v>0</v>
      </c>
      <c r="J816" s="10"/>
      <c r="K816" s="12"/>
      <c r="L816" s="54"/>
    </row>
    <row r="817" spans="1:12" ht="12.75">
      <c r="A817" s="86" t="s">
        <v>222</v>
      </c>
      <c r="B817" s="257">
        <v>1</v>
      </c>
      <c r="C817" s="258">
        <v>3</v>
      </c>
      <c r="D817" s="258">
        <v>6</v>
      </c>
      <c r="E817" s="258">
        <v>179</v>
      </c>
      <c r="F817" s="258">
        <v>6</v>
      </c>
      <c r="G817" s="258">
        <v>210</v>
      </c>
      <c r="H817" s="258">
        <v>6</v>
      </c>
      <c r="I817" s="250">
        <v>0</v>
      </c>
      <c r="J817" s="10"/>
      <c r="K817" s="12"/>
      <c r="L817" s="54"/>
    </row>
    <row r="818" spans="1:12" ht="12.75">
      <c r="A818" s="86" t="s">
        <v>223</v>
      </c>
      <c r="B818" s="257">
        <v>1</v>
      </c>
      <c r="C818" s="258">
        <v>4</v>
      </c>
      <c r="D818" s="258">
        <v>10</v>
      </c>
      <c r="E818" s="258">
        <v>139</v>
      </c>
      <c r="F818" s="258">
        <v>18</v>
      </c>
      <c r="G818" s="258">
        <v>293</v>
      </c>
      <c r="H818" s="258">
        <v>4</v>
      </c>
      <c r="I818" s="250">
        <v>0</v>
      </c>
      <c r="J818" s="10"/>
      <c r="K818" s="12"/>
      <c r="L818" s="54"/>
    </row>
    <row r="819" spans="1:12" ht="12.75">
      <c r="A819" s="86" t="s">
        <v>224</v>
      </c>
      <c r="B819" s="257">
        <v>1</v>
      </c>
      <c r="C819" s="258">
        <v>4</v>
      </c>
      <c r="D819" s="258">
        <v>6</v>
      </c>
      <c r="E819" s="258">
        <v>177</v>
      </c>
      <c r="F819" s="258">
        <v>12</v>
      </c>
      <c r="G819" s="258">
        <v>186</v>
      </c>
      <c r="H819" s="258">
        <v>2</v>
      </c>
      <c r="I819" s="250">
        <v>0</v>
      </c>
      <c r="J819" s="10"/>
      <c r="K819" s="12"/>
      <c r="L819" s="54"/>
    </row>
    <row r="820" spans="1:12" ht="12.75">
      <c r="A820" s="86" t="s">
        <v>225</v>
      </c>
      <c r="B820" s="257">
        <v>2</v>
      </c>
      <c r="C820" s="258">
        <v>11</v>
      </c>
      <c r="D820" s="258">
        <v>25</v>
      </c>
      <c r="E820" s="258">
        <v>115</v>
      </c>
      <c r="F820" s="258">
        <v>20</v>
      </c>
      <c r="G820" s="258">
        <v>353</v>
      </c>
      <c r="H820" s="258">
        <v>5</v>
      </c>
      <c r="I820" s="250">
        <v>0</v>
      </c>
      <c r="J820" s="10"/>
      <c r="K820" s="12"/>
      <c r="L820" s="54"/>
    </row>
    <row r="821" spans="1:12" ht="12.75">
      <c r="A821" s="86" t="s">
        <v>226</v>
      </c>
      <c r="B821" s="257">
        <v>4</v>
      </c>
      <c r="C821" s="258">
        <v>6</v>
      </c>
      <c r="D821" s="258">
        <v>9</v>
      </c>
      <c r="E821" s="258">
        <v>177</v>
      </c>
      <c r="F821" s="258">
        <v>5</v>
      </c>
      <c r="G821" s="258">
        <v>218</v>
      </c>
      <c r="H821" s="258">
        <v>5</v>
      </c>
      <c r="I821" s="250">
        <v>0</v>
      </c>
      <c r="J821" s="10"/>
      <c r="K821" s="12"/>
      <c r="L821" s="54"/>
    </row>
    <row r="822" spans="1:12" ht="12.75">
      <c r="A822" s="86" t="s">
        <v>227</v>
      </c>
      <c r="B822" s="257">
        <v>1</v>
      </c>
      <c r="C822" s="258">
        <v>8</v>
      </c>
      <c r="D822" s="258">
        <v>7</v>
      </c>
      <c r="E822" s="258">
        <v>188</v>
      </c>
      <c r="F822" s="258">
        <v>7</v>
      </c>
      <c r="G822" s="258">
        <v>260</v>
      </c>
      <c r="H822" s="258">
        <v>4</v>
      </c>
      <c r="I822" s="250">
        <v>0</v>
      </c>
      <c r="J822" s="10"/>
      <c r="K822" s="12"/>
      <c r="L822" s="54"/>
    </row>
    <row r="823" spans="1:12" ht="12.75">
      <c r="A823" s="86" t="s">
        <v>228</v>
      </c>
      <c r="B823" s="257">
        <v>1</v>
      </c>
      <c r="C823" s="258">
        <v>10</v>
      </c>
      <c r="D823" s="258">
        <v>4</v>
      </c>
      <c r="E823" s="258">
        <v>128</v>
      </c>
      <c r="F823" s="258">
        <v>12</v>
      </c>
      <c r="G823" s="258">
        <v>220</v>
      </c>
      <c r="H823" s="258">
        <v>2</v>
      </c>
      <c r="I823" s="250">
        <v>0</v>
      </c>
      <c r="J823" s="10"/>
      <c r="K823" s="12"/>
      <c r="L823" s="54"/>
    </row>
    <row r="824" spans="1:12" ht="12.75">
      <c r="A824" s="86" t="s">
        <v>229</v>
      </c>
      <c r="B824" s="257">
        <v>0</v>
      </c>
      <c r="C824" s="258">
        <v>7</v>
      </c>
      <c r="D824" s="258">
        <v>2</v>
      </c>
      <c r="E824" s="258">
        <v>213</v>
      </c>
      <c r="F824" s="258">
        <v>12</v>
      </c>
      <c r="G824" s="258">
        <v>183</v>
      </c>
      <c r="H824" s="258">
        <v>3</v>
      </c>
      <c r="I824" s="250">
        <v>1</v>
      </c>
      <c r="J824" s="10"/>
      <c r="K824" s="12"/>
      <c r="L824" s="54"/>
    </row>
    <row r="825" spans="1:12" ht="12.75">
      <c r="A825" s="86" t="s">
        <v>338</v>
      </c>
      <c r="B825" s="257">
        <v>2</v>
      </c>
      <c r="C825" s="258">
        <v>6</v>
      </c>
      <c r="D825" s="258">
        <v>11</v>
      </c>
      <c r="E825" s="258">
        <v>94</v>
      </c>
      <c r="F825" s="258">
        <v>3</v>
      </c>
      <c r="G825" s="258">
        <v>165</v>
      </c>
      <c r="H825" s="258">
        <v>4</v>
      </c>
      <c r="I825" s="250">
        <v>0</v>
      </c>
      <c r="J825" s="10"/>
      <c r="K825" s="12"/>
      <c r="L825" s="54"/>
    </row>
    <row r="826" spans="1:12" ht="12.75">
      <c r="A826" s="86" t="s">
        <v>230</v>
      </c>
      <c r="B826" s="257">
        <v>0</v>
      </c>
      <c r="C826" s="258">
        <v>4</v>
      </c>
      <c r="D826" s="258">
        <v>6</v>
      </c>
      <c r="E826" s="258">
        <v>121</v>
      </c>
      <c r="F826" s="258">
        <v>13</v>
      </c>
      <c r="G826" s="258">
        <v>243</v>
      </c>
      <c r="H826" s="258">
        <v>2</v>
      </c>
      <c r="I826" s="250">
        <v>0</v>
      </c>
      <c r="J826" s="10"/>
      <c r="K826" s="12"/>
      <c r="L826" s="54"/>
    </row>
    <row r="827" spans="1:12" ht="12.75">
      <c r="A827" s="86" t="s">
        <v>231</v>
      </c>
      <c r="B827" s="257">
        <v>2</v>
      </c>
      <c r="C827" s="258">
        <v>4</v>
      </c>
      <c r="D827" s="258">
        <v>8</v>
      </c>
      <c r="E827" s="258">
        <v>94</v>
      </c>
      <c r="F827" s="258">
        <v>9</v>
      </c>
      <c r="G827" s="258">
        <v>199</v>
      </c>
      <c r="H827" s="258">
        <v>7</v>
      </c>
      <c r="I827" s="250">
        <v>0</v>
      </c>
      <c r="J827" s="10"/>
      <c r="K827" s="12"/>
      <c r="L827" s="54"/>
    </row>
    <row r="828" spans="1:12" ht="12.75">
      <c r="A828" s="86" t="s">
        <v>232</v>
      </c>
      <c r="B828" s="257">
        <v>3</v>
      </c>
      <c r="C828" s="258">
        <v>4</v>
      </c>
      <c r="D828" s="258">
        <v>15</v>
      </c>
      <c r="E828" s="258">
        <v>119</v>
      </c>
      <c r="F828" s="258">
        <v>13</v>
      </c>
      <c r="G828" s="258">
        <v>348</v>
      </c>
      <c r="H828" s="258">
        <v>8</v>
      </c>
      <c r="I828" s="250">
        <v>1</v>
      </c>
      <c r="J828" s="10"/>
      <c r="K828" s="12"/>
      <c r="L828" s="54"/>
    </row>
    <row r="829" spans="1:12" ht="12.75">
      <c r="A829" s="86" t="s">
        <v>233</v>
      </c>
      <c r="B829" s="257">
        <v>0</v>
      </c>
      <c r="C829" s="258">
        <v>8</v>
      </c>
      <c r="D829" s="258">
        <v>9</v>
      </c>
      <c r="E829" s="258">
        <v>185</v>
      </c>
      <c r="F829" s="258">
        <v>9</v>
      </c>
      <c r="G829" s="258">
        <v>135</v>
      </c>
      <c r="H829" s="258">
        <v>4</v>
      </c>
      <c r="I829" s="250">
        <v>0</v>
      </c>
      <c r="J829" s="10"/>
      <c r="K829" s="12"/>
      <c r="L829" s="54"/>
    </row>
    <row r="830" spans="1:12" ht="12.75">
      <c r="A830" s="86" t="s">
        <v>234</v>
      </c>
      <c r="B830" s="257">
        <v>1</v>
      </c>
      <c r="C830" s="258">
        <v>2</v>
      </c>
      <c r="D830" s="258">
        <v>11</v>
      </c>
      <c r="E830" s="258">
        <v>75</v>
      </c>
      <c r="F830" s="258">
        <v>12</v>
      </c>
      <c r="G830" s="258">
        <v>237</v>
      </c>
      <c r="H830" s="258">
        <v>5</v>
      </c>
      <c r="I830" s="250">
        <v>0</v>
      </c>
      <c r="J830" s="10"/>
      <c r="K830" s="12"/>
      <c r="L830" s="54"/>
    </row>
    <row r="831" spans="1:12" ht="12.75">
      <c r="A831" s="86" t="s">
        <v>159</v>
      </c>
      <c r="B831" s="257">
        <v>0</v>
      </c>
      <c r="C831" s="258">
        <v>10</v>
      </c>
      <c r="D831" s="258">
        <v>14</v>
      </c>
      <c r="E831" s="258">
        <v>358</v>
      </c>
      <c r="F831" s="258">
        <v>7</v>
      </c>
      <c r="G831" s="258">
        <v>91</v>
      </c>
      <c r="H831" s="258">
        <v>9</v>
      </c>
      <c r="I831" s="250">
        <v>0</v>
      </c>
      <c r="J831" s="10"/>
      <c r="K831" s="12"/>
      <c r="L831" s="54"/>
    </row>
    <row r="832" spans="1:12" ht="12.75">
      <c r="A832" s="86" t="s">
        <v>160</v>
      </c>
      <c r="B832" s="257">
        <v>0</v>
      </c>
      <c r="C832" s="258">
        <v>0</v>
      </c>
      <c r="D832" s="258">
        <v>0</v>
      </c>
      <c r="E832" s="258">
        <v>20</v>
      </c>
      <c r="F832" s="258">
        <v>0</v>
      </c>
      <c r="G832" s="258">
        <v>3</v>
      </c>
      <c r="H832" s="258">
        <v>0</v>
      </c>
      <c r="I832" s="250">
        <v>0</v>
      </c>
      <c r="J832" s="10"/>
      <c r="K832" s="12"/>
      <c r="L832" s="54"/>
    </row>
    <row r="833" spans="1:12" ht="12.75">
      <c r="A833" s="86" t="s">
        <v>161</v>
      </c>
      <c r="B833" s="257">
        <v>0</v>
      </c>
      <c r="C833" s="258">
        <v>9</v>
      </c>
      <c r="D833" s="258">
        <v>14</v>
      </c>
      <c r="E833" s="258">
        <v>337</v>
      </c>
      <c r="F833" s="258">
        <v>4</v>
      </c>
      <c r="G833" s="258">
        <v>146</v>
      </c>
      <c r="H833" s="258">
        <v>2</v>
      </c>
      <c r="I833" s="250">
        <v>0</v>
      </c>
      <c r="J833" s="10"/>
      <c r="K833" s="12"/>
      <c r="L833" s="54"/>
    </row>
    <row r="834" spans="1:12" ht="12.75">
      <c r="A834" s="86" t="s">
        <v>162</v>
      </c>
      <c r="B834" s="257">
        <v>2</v>
      </c>
      <c r="C834" s="258">
        <v>1</v>
      </c>
      <c r="D834" s="258">
        <v>0</v>
      </c>
      <c r="E834" s="258">
        <v>106</v>
      </c>
      <c r="F834" s="258">
        <v>3</v>
      </c>
      <c r="G834" s="258">
        <v>18</v>
      </c>
      <c r="H834" s="258">
        <v>0</v>
      </c>
      <c r="I834" s="250">
        <v>0</v>
      </c>
      <c r="J834" s="10"/>
      <c r="K834" s="12"/>
      <c r="L834" s="54"/>
    </row>
    <row r="835" spans="1:12" ht="12.75">
      <c r="A835" s="86" t="s">
        <v>163</v>
      </c>
      <c r="B835" s="257">
        <v>2</v>
      </c>
      <c r="C835" s="258">
        <v>5</v>
      </c>
      <c r="D835" s="258">
        <v>7</v>
      </c>
      <c r="E835" s="258">
        <v>122</v>
      </c>
      <c r="F835" s="258">
        <v>3</v>
      </c>
      <c r="G835" s="258">
        <v>68</v>
      </c>
      <c r="H835" s="258">
        <v>5</v>
      </c>
      <c r="I835" s="250">
        <v>0</v>
      </c>
      <c r="J835" s="10"/>
      <c r="K835" s="12"/>
      <c r="L835" s="54"/>
    </row>
    <row r="836" spans="1:12" ht="12.75">
      <c r="A836" s="86" t="s">
        <v>164</v>
      </c>
      <c r="B836" s="257">
        <v>3</v>
      </c>
      <c r="C836" s="258">
        <v>6</v>
      </c>
      <c r="D836" s="258">
        <v>5</v>
      </c>
      <c r="E836" s="258">
        <v>134</v>
      </c>
      <c r="F836" s="258">
        <v>1</v>
      </c>
      <c r="G836" s="258">
        <v>70</v>
      </c>
      <c r="H836" s="258">
        <v>2</v>
      </c>
      <c r="I836" s="250">
        <v>0</v>
      </c>
      <c r="J836" s="10"/>
      <c r="K836" s="12"/>
      <c r="L836" s="54"/>
    </row>
    <row r="837" spans="1:12" ht="12.75">
      <c r="A837" s="86" t="s">
        <v>165</v>
      </c>
      <c r="B837" s="257">
        <v>1</v>
      </c>
      <c r="C837" s="258">
        <v>0</v>
      </c>
      <c r="D837" s="258">
        <v>1</v>
      </c>
      <c r="E837" s="258">
        <v>49</v>
      </c>
      <c r="F837" s="258">
        <v>0</v>
      </c>
      <c r="G837" s="258">
        <v>5</v>
      </c>
      <c r="H837" s="258">
        <v>0</v>
      </c>
      <c r="I837" s="250">
        <v>0</v>
      </c>
      <c r="J837" s="10"/>
      <c r="K837" s="12"/>
      <c r="L837" s="54"/>
    </row>
    <row r="838" spans="1:12" ht="12.75">
      <c r="A838" s="86" t="s">
        <v>533</v>
      </c>
      <c r="B838" s="257">
        <v>0</v>
      </c>
      <c r="C838" s="258">
        <v>0</v>
      </c>
      <c r="D838" s="258">
        <v>6</v>
      </c>
      <c r="E838" s="258">
        <v>131</v>
      </c>
      <c r="F838" s="258">
        <v>2</v>
      </c>
      <c r="G838" s="258">
        <v>34</v>
      </c>
      <c r="H838" s="258">
        <v>1</v>
      </c>
      <c r="I838" s="250">
        <v>0</v>
      </c>
      <c r="J838" s="10"/>
      <c r="K838" s="12"/>
      <c r="L838" s="54"/>
    </row>
    <row r="839" spans="1:12" ht="12.75">
      <c r="A839" s="86" t="s">
        <v>166</v>
      </c>
      <c r="B839" s="257">
        <v>3</v>
      </c>
      <c r="C839" s="258">
        <v>9</v>
      </c>
      <c r="D839" s="258">
        <v>11</v>
      </c>
      <c r="E839" s="258">
        <v>274</v>
      </c>
      <c r="F839" s="258">
        <v>7</v>
      </c>
      <c r="G839" s="258">
        <v>117</v>
      </c>
      <c r="H839" s="258">
        <v>8</v>
      </c>
      <c r="I839" s="250">
        <v>0</v>
      </c>
      <c r="J839" s="10"/>
      <c r="K839" s="12"/>
      <c r="L839" s="54"/>
    </row>
    <row r="840" spans="1:12" ht="12.75">
      <c r="A840" s="86" t="s">
        <v>167</v>
      </c>
      <c r="B840" s="257">
        <v>2</v>
      </c>
      <c r="C840" s="258">
        <v>6</v>
      </c>
      <c r="D840" s="258">
        <v>5</v>
      </c>
      <c r="E840" s="258">
        <v>186</v>
      </c>
      <c r="F840" s="258">
        <v>5</v>
      </c>
      <c r="G840" s="258">
        <v>62</v>
      </c>
      <c r="H840" s="258">
        <v>4</v>
      </c>
      <c r="I840" s="250">
        <v>0</v>
      </c>
      <c r="J840" s="10"/>
      <c r="K840" s="12"/>
      <c r="L840" s="54"/>
    </row>
    <row r="841" spans="1:12" ht="12.75">
      <c r="A841" s="86" t="s">
        <v>168</v>
      </c>
      <c r="B841" s="257">
        <v>7</v>
      </c>
      <c r="C841" s="258">
        <v>16</v>
      </c>
      <c r="D841" s="258">
        <v>13</v>
      </c>
      <c r="E841" s="258">
        <v>462</v>
      </c>
      <c r="F841" s="258">
        <v>11</v>
      </c>
      <c r="G841" s="258">
        <v>221</v>
      </c>
      <c r="H841" s="258">
        <v>3</v>
      </c>
      <c r="I841" s="250">
        <v>0</v>
      </c>
      <c r="J841" s="10"/>
      <c r="K841" s="12"/>
      <c r="L841" s="54"/>
    </row>
    <row r="842" spans="1:12" ht="12.75">
      <c r="A842" s="86" t="s">
        <v>169</v>
      </c>
      <c r="B842" s="257">
        <v>1</v>
      </c>
      <c r="C842" s="258">
        <v>3</v>
      </c>
      <c r="D842" s="258">
        <v>2</v>
      </c>
      <c r="E842" s="258">
        <v>145</v>
      </c>
      <c r="F842" s="258">
        <v>7</v>
      </c>
      <c r="G842" s="258">
        <v>65</v>
      </c>
      <c r="H842" s="258">
        <v>2</v>
      </c>
      <c r="I842" s="250">
        <v>0</v>
      </c>
      <c r="J842" s="10"/>
      <c r="K842" s="12"/>
      <c r="L842" s="54"/>
    </row>
    <row r="843" spans="1:12" ht="12.75">
      <c r="A843" s="86" t="s">
        <v>170</v>
      </c>
      <c r="B843" s="257">
        <v>0</v>
      </c>
      <c r="C843" s="258">
        <v>3</v>
      </c>
      <c r="D843" s="258">
        <v>1</v>
      </c>
      <c r="E843" s="258">
        <v>104</v>
      </c>
      <c r="F843" s="258">
        <v>2</v>
      </c>
      <c r="G843" s="258">
        <v>41</v>
      </c>
      <c r="H843" s="258">
        <v>2</v>
      </c>
      <c r="I843" s="250">
        <v>0</v>
      </c>
      <c r="J843" s="10"/>
      <c r="K843" s="12"/>
      <c r="L843" s="54"/>
    </row>
    <row r="844" spans="1:12" ht="12.75">
      <c r="A844" s="86" t="s">
        <v>171</v>
      </c>
      <c r="B844" s="260">
        <v>2</v>
      </c>
      <c r="C844" s="261">
        <v>2</v>
      </c>
      <c r="D844" s="261">
        <v>3</v>
      </c>
      <c r="E844" s="261">
        <v>58</v>
      </c>
      <c r="F844" s="261">
        <v>2</v>
      </c>
      <c r="G844" s="261">
        <v>19</v>
      </c>
      <c r="H844" s="261">
        <v>1</v>
      </c>
      <c r="I844" s="250">
        <v>0</v>
      </c>
      <c r="J844" s="10"/>
      <c r="K844" s="12"/>
      <c r="L844" s="54"/>
    </row>
    <row r="845" spans="1:12" ht="12.75">
      <c r="A845" s="86" t="s">
        <v>697</v>
      </c>
      <c r="B845" s="139">
        <v>24</v>
      </c>
      <c r="C845" s="139">
        <v>30</v>
      </c>
      <c r="D845" s="139">
        <v>64</v>
      </c>
      <c r="E845" s="139">
        <v>1156</v>
      </c>
      <c r="F845" s="139">
        <v>67</v>
      </c>
      <c r="G845" s="139">
        <v>3217</v>
      </c>
      <c r="H845" s="139">
        <v>38</v>
      </c>
      <c r="I845" s="250">
        <v>0</v>
      </c>
      <c r="J845" s="10"/>
      <c r="K845" s="12"/>
      <c r="L845" s="54"/>
    </row>
    <row r="846" spans="1:12" ht="12.75">
      <c r="A846" s="86" t="s">
        <v>698</v>
      </c>
      <c r="B846" s="344">
        <v>0</v>
      </c>
      <c r="C846" s="344">
        <v>3</v>
      </c>
      <c r="D846" s="344">
        <v>0</v>
      </c>
      <c r="E846" s="344">
        <v>34</v>
      </c>
      <c r="F846" s="344">
        <v>2</v>
      </c>
      <c r="G846" s="344">
        <v>12</v>
      </c>
      <c r="H846" s="344">
        <v>0</v>
      </c>
      <c r="I846" s="250">
        <v>0</v>
      </c>
      <c r="J846" s="10"/>
      <c r="K846" s="12"/>
      <c r="L846" s="54"/>
    </row>
    <row r="847" spans="1:12" ht="12.75">
      <c r="A847" s="32" t="s">
        <v>2</v>
      </c>
      <c r="B847" s="16">
        <f aca="true" t="shared" si="11" ref="B847:I847">SUM(B813:B846)</f>
        <v>71</v>
      </c>
      <c r="C847" s="16">
        <f t="shared" si="11"/>
        <v>197</v>
      </c>
      <c r="D847" s="16">
        <f t="shared" si="11"/>
        <v>316</v>
      </c>
      <c r="E847" s="16">
        <f t="shared" si="11"/>
        <v>6307</v>
      </c>
      <c r="F847" s="16">
        <f t="shared" si="11"/>
        <v>317</v>
      </c>
      <c r="G847" s="16">
        <f t="shared" si="11"/>
        <v>8177</v>
      </c>
      <c r="H847" s="16">
        <f t="shared" si="11"/>
        <v>151</v>
      </c>
      <c r="I847" s="16">
        <f t="shared" si="11"/>
        <v>2</v>
      </c>
      <c r="J847" s="16"/>
      <c r="K847" s="16"/>
      <c r="L847" s="54"/>
    </row>
    <row r="848" spans="1:12" ht="13.5" thickBot="1">
      <c r="A848" s="78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54"/>
    </row>
    <row r="849" spans="1:12" ht="13.5" thickBot="1">
      <c r="A849" s="18" t="s">
        <v>87</v>
      </c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54"/>
    </row>
    <row r="850" spans="1:12" ht="12.75">
      <c r="A850" s="86" t="s">
        <v>699</v>
      </c>
      <c r="B850" s="167"/>
      <c r="C850" s="168"/>
      <c r="D850" s="182"/>
      <c r="E850" s="168"/>
      <c r="F850" s="181"/>
      <c r="G850" s="181"/>
      <c r="H850" s="181"/>
      <c r="I850" s="188"/>
      <c r="J850" s="167">
        <v>440</v>
      </c>
      <c r="K850" s="169">
        <v>126</v>
      </c>
      <c r="L850" s="54"/>
    </row>
    <row r="851" spans="1:12" ht="12.75">
      <c r="A851" s="86" t="s">
        <v>700</v>
      </c>
      <c r="B851" s="173"/>
      <c r="C851" s="174"/>
      <c r="D851" s="184"/>
      <c r="E851" s="174"/>
      <c r="F851" s="183"/>
      <c r="G851" s="183"/>
      <c r="H851" s="183"/>
      <c r="I851" s="190"/>
      <c r="J851" s="173">
        <v>399</v>
      </c>
      <c r="K851" s="175">
        <v>81</v>
      </c>
      <c r="L851" s="54"/>
    </row>
    <row r="852" spans="1:12" ht="12.75">
      <c r="A852" s="86" t="s">
        <v>701</v>
      </c>
      <c r="B852" s="173"/>
      <c r="C852" s="174"/>
      <c r="D852" s="184"/>
      <c r="E852" s="174"/>
      <c r="F852" s="183"/>
      <c r="G852" s="183"/>
      <c r="H852" s="183"/>
      <c r="I852" s="190"/>
      <c r="J852" s="173">
        <v>537</v>
      </c>
      <c r="K852" s="175">
        <v>164</v>
      </c>
      <c r="L852" s="54"/>
    </row>
    <row r="853" spans="1:12" ht="12.75">
      <c r="A853" s="86" t="s">
        <v>702</v>
      </c>
      <c r="B853" s="173"/>
      <c r="C853" s="174"/>
      <c r="D853" s="184"/>
      <c r="E853" s="174"/>
      <c r="F853" s="183"/>
      <c r="G853" s="183"/>
      <c r="H853" s="183"/>
      <c r="I853" s="190"/>
      <c r="J853" s="173">
        <v>127</v>
      </c>
      <c r="K853" s="175">
        <v>39</v>
      </c>
      <c r="L853" s="54"/>
    </row>
    <row r="854" spans="1:12" ht="12.75">
      <c r="A854" s="86" t="s">
        <v>703</v>
      </c>
      <c r="B854" s="173"/>
      <c r="C854" s="174"/>
      <c r="D854" s="184"/>
      <c r="E854" s="174"/>
      <c r="F854" s="183"/>
      <c r="G854" s="183"/>
      <c r="H854" s="183"/>
      <c r="I854" s="190"/>
      <c r="J854" s="173">
        <v>33</v>
      </c>
      <c r="K854" s="175">
        <v>8</v>
      </c>
      <c r="L854" s="54"/>
    </row>
    <row r="855" spans="1:12" ht="12.75">
      <c r="A855" s="86" t="s">
        <v>704</v>
      </c>
      <c r="B855" s="173"/>
      <c r="C855" s="174"/>
      <c r="D855" s="184"/>
      <c r="E855" s="174"/>
      <c r="F855" s="183"/>
      <c r="G855" s="183"/>
      <c r="H855" s="183"/>
      <c r="I855" s="190"/>
      <c r="J855" s="173">
        <v>79</v>
      </c>
      <c r="K855" s="175">
        <v>13</v>
      </c>
      <c r="L855" s="54"/>
    </row>
    <row r="856" spans="1:12" ht="12.75">
      <c r="A856" s="86" t="s">
        <v>705</v>
      </c>
      <c r="B856" s="173"/>
      <c r="C856" s="174"/>
      <c r="D856" s="184"/>
      <c r="E856" s="174"/>
      <c r="F856" s="183"/>
      <c r="G856" s="183"/>
      <c r="H856" s="183"/>
      <c r="I856" s="190"/>
      <c r="J856" s="173">
        <v>47</v>
      </c>
      <c r="K856" s="175">
        <v>9</v>
      </c>
      <c r="L856" s="54"/>
    </row>
    <row r="857" spans="1:12" ht="12.75">
      <c r="A857" s="86" t="s">
        <v>706</v>
      </c>
      <c r="B857" s="264"/>
      <c r="C857" s="263"/>
      <c r="D857" s="361"/>
      <c r="E857" s="263"/>
      <c r="F857" s="318"/>
      <c r="G857" s="318"/>
      <c r="H857" s="318"/>
      <c r="I857" s="196"/>
      <c r="J857" s="173">
        <v>133</v>
      </c>
      <c r="K857" s="175">
        <v>13</v>
      </c>
      <c r="L857" s="54"/>
    </row>
    <row r="858" spans="1:12" ht="12.75">
      <c r="A858" s="86" t="s">
        <v>707</v>
      </c>
      <c r="B858" s="251"/>
      <c r="C858" s="508"/>
      <c r="D858" s="508"/>
      <c r="E858" s="508"/>
      <c r="F858" s="508"/>
      <c r="G858" s="508"/>
      <c r="H858" s="508"/>
      <c r="I858" s="319"/>
      <c r="J858" s="173">
        <v>112</v>
      </c>
      <c r="K858" s="175">
        <v>12</v>
      </c>
      <c r="L858" s="54"/>
    </row>
    <row r="859" spans="1:12" ht="12.75">
      <c r="A859" s="240" t="s">
        <v>708</v>
      </c>
      <c r="B859" s="68"/>
      <c r="C859" s="69"/>
      <c r="D859" s="68"/>
      <c r="E859" s="111"/>
      <c r="F859" s="111"/>
      <c r="G859" s="111"/>
      <c r="H859" s="38"/>
      <c r="I859" s="69"/>
      <c r="J859" s="186">
        <v>701</v>
      </c>
      <c r="K859" s="177">
        <v>337</v>
      </c>
      <c r="L859" s="54"/>
    </row>
    <row r="860" spans="1:12" ht="12.75">
      <c r="A860" s="32" t="s">
        <v>2</v>
      </c>
      <c r="B860" s="16"/>
      <c r="C860" s="16"/>
      <c r="D860" s="16"/>
      <c r="E860" s="16"/>
      <c r="F860" s="16"/>
      <c r="G860" s="16"/>
      <c r="H860" s="16"/>
      <c r="I860" s="16"/>
      <c r="J860" s="16">
        <f>SUM(J850:J859)</f>
        <v>2608</v>
      </c>
      <c r="K860" s="16">
        <f>SUM(K850:K859)</f>
        <v>802</v>
      </c>
      <c r="L860" s="54"/>
    </row>
    <row r="861" spans="1:12" ht="13.5" thickBot="1">
      <c r="A861" s="35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54"/>
    </row>
    <row r="862" spans="1:12" ht="13.5" thickBot="1">
      <c r="A862" s="18" t="s">
        <v>88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4"/>
    </row>
    <row r="863" spans="1:12" ht="12.75">
      <c r="A863" s="86" t="s">
        <v>709</v>
      </c>
      <c r="B863" s="167">
        <v>2</v>
      </c>
      <c r="C863" s="168">
        <v>8</v>
      </c>
      <c r="D863" s="182">
        <v>4</v>
      </c>
      <c r="E863" s="168">
        <v>166</v>
      </c>
      <c r="F863" s="181">
        <v>7</v>
      </c>
      <c r="G863" s="181">
        <v>59</v>
      </c>
      <c r="H863" s="181">
        <v>0</v>
      </c>
      <c r="I863" s="188">
        <v>0</v>
      </c>
      <c r="J863" s="66"/>
      <c r="K863" s="67"/>
      <c r="L863" s="54"/>
    </row>
    <row r="864" spans="1:12" ht="12.75">
      <c r="A864" s="86" t="s">
        <v>710</v>
      </c>
      <c r="B864" s="173">
        <v>2</v>
      </c>
      <c r="C864" s="174">
        <v>6</v>
      </c>
      <c r="D864" s="184">
        <v>7</v>
      </c>
      <c r="E864" s="174">
        <v>269</v>
      </c>
      <c r="F864" s="183">
        <v>0</v>
      </c>
      <c r="G864" s="183">
        <v>69</v>
      </c>
      <c r="H864" s="183">
        <v>1</v>
      </c>
      <c r="I864" s="190"/>
      <c r="J864" s="10"/>
      <c r="K864" s="12"/>
      <c r="L864" s="54"/>
    </row>
    <row r="865" spans="1:12" ht="12.75">
      <c r="A865" s="86" t="s">
        <v>711</v>
      </c>
      <c r="B865" s="173">
        <v>0</v>
      </c>
      <c r="C865" s="174">
        <v>0</v>
      </c>
      <c r="D865" s="184">
        <v>1</v>
      </c>
      <c r="E865" s="174">
        <v>83</v>
      </c>
      <c r="F865" s="183">
        <v>2</v>
      </c>
      <c r="G865" s="183">
        <v>13</v>
      </c>
      <c r="H865" s="183">
        <v>2</v>
      </c>
      <c r="I865" s="190">
        <v>0</v>
      </c>
      <c r="J865" s="10"/>
      <c r="K865" s="12"/>
      <c r="L865" s="54"/>
    </row>
    <row r="866" spans="1:12" ht="12.75">
      <c r="A866" s="86" t="s">
        <v>712</v>
      </c>
      <c r="B866" s="173">
        <v>1</v>
      </c>
      <c r="C866" s="174">
        <v>4</v>
      </c>
      <c r="D866" s="184">
        <v>5</v>
      </c>
      <c r="E866" s="174">
        <v>174</v>
      </c>
      <c r="F866" s="183">
        <v>6</v>
      </c>
      <c r="G866" s="183">
        <v>42</v>
      </c>
      <c r="H866" s="183">
        <v>3</v>
      </c>
      <c r="I866" s="190">
        <v>0</v>
      </c>
      <c r="J866" s="10"/>
      <c r="K866" s="12"/>
      <c r="L866" s="54"/>
    </row>
    <row r="867" spans="1:12" ht="12.75">
      <c r="A867" s="86" t="s">
        <v>713</v>
      </c>
      <c r="B867" s="173">
        <v>0</v>
      </c>
      <c r="C867" s="174">
        <v>8</v>
      </c>
      <c r="D867" s="184">
        <v>5</v>
      </c>
      <c r="E867" s="174">
        <v>163</v>
      </c>
      <c r="F867" s="183">
        <v>4</v>
      </c>
      <c r="G867" s="183">
        <v>26</v>
      </c>
      <c r="H867" s="183">
        <v>3</v>
      </c>
      <c r="I867" s="190">
        <v>0</v>
      </c>
      <c r="J867" s="10"/>
      <c r="K867" s="12"/>
      <c r="L867" s="54"/>
    </row>
    <row r="868" spans="1:12" ht="12.75">
      <c r="A868" s="86" t="s">
        <v>714</v>
      </c>
      <c r="B868" s="173">
        <v>0</v>
      </c>
      <c r="C868" s="174">
        <v>2</v>
      </c>
      <c r="D868" s="184">
        <v>1</v>
      </c>
      <c r="E868" s="174">
        <v>19</v>
      </c>
      <c r="F868" s="183">
        <v>0</v>
      </c>
      <c r="G868" s="183">
        <v>5</v>
      </c>
      <c r="H868" s="183">
        <v>0</v>
      </c>
      <c r="I868" s="190">
        <v>0</v>
      </c>
      <c r="J868" s="10"/>
      <c r="K868" s="12"/>
      <c r="L868" s="54"/>
    </row>
    <row r="869" spans="1:12" ht="12.75">
      <c r="A869" s="86" t="s">
        <v>715</v>
      </c>
      <c r="B869" s="173">
        <v>0</v>
      </c>
      <c r="C869" s="174">
        <v>1</v>
      </c>
      <c r="D869" s="184">
        <v>0</v>
      </c>
      <c r="E869" s="174">
        <v>26</v>
      </c>
      <c r="F869" s="183">
        <v>1</v>
      </c>
      <c r="G869" s="183">
        <v>4</v>
      </c>
      <c r="H869" s="183">
        <v>0</v>
      </c>
      <c r="I869" s="190">
        <v>0</v>
      </c>
      <c r="J869" s="10"/>
      <c r="K869" s="12"/>
      <c r="L869" s="54"/>
    </row>
    <row r="870" spans="1:12" ht="12.75">
      <c r="A870" s="86" t="s">
        <v>716</v>
      </c>
      <c r="B870" s="264"/>
      <c r="C870" s="263">
        <v>0</v>
      </c>
      <c r="D870" s="361">
        <v>0</v>
      </c>
      <c r="E870" s="263">
        <v>2</v>
      </c>
      <c r="F870" s="318">
        <v>0</v>
      </c>
      <c r="G870" s="318">
        <v>3</v>
      </c>
      <c r="H870" s="318">
        <v>0</v>
      </c>
      <c r="I870" s="196">
        <v>0</v>
      </c>
      <c r="J870" s="20"/>
      <c r="K870" s="22"/>
      <c r="L870" s="54"/>
    </row>
    <row r="871" spans="1:12" ht="12.75">
      <c r="A871" s="240" t="s">
        <v>57</v>
      </c>
      <c r="B871" s="178">
        <v>0</v>
      </c>
      <c r="C871" s="249">
        <v>2</v>
      </c>
      <c r="D871" s="249">
        <v>1</v>
      </c>
      <c r="E871" s="249">
        <v>104</v>
      </c>
      <c r="F871" s="249">
        <v>1</v>
      </c>
      <c r="G871" s="249">
        <v>45</v>
      </c>
      <c r="H871" s="249">
        <v>2</v>
      </c>
      <c r="I871" s="202">
        <v>0</v>
      </c>
      <c r="J871" s="68"/>
      <c r="K871" s="69"/>
      <c r="L871" s="54"/>
    </row>
    <row r="872" spans="1:12" ht="12.75">
      <c r="A872" s="32" t="s">
        <v>2</v>
      </c>
      <c r="B872" s="16">
        <f aca="true" t="shared" si="12" ref="B872:I872">SUM(B863:B871)</f>
        <v>5</v>
      </c>
      <c r="C872" s="16">
        <f>SUM(C863:C871)</f>
        <v>31</v>
      </c>
      <c r="D872" s="16">
        <f t="shared" si="12"/>
        <v>24</v>
      </c>
      <c r="E872" s="16">
        <f t="shared" si="12"/>
        <v>1006</v>
      </c>
      <c r="F872" s="16">
        <f t="shared" si="12"/>
        <v>21</v>
      </c>
      <c r="G872" s="16">
        <f t="shared" si="12"/>
        <v>266</v>
      </c>
      <c r="H872" s="16">
        <f t="shared" si="12"/>
        <v>11</v>
      </c>
      <c r="I872" s="16">
        <f t="shared" si="12"/>
        <v>0</v>
      </c>
      <c r="J872" s="16"/>
      <c r="K872" s="16"/>
      <c r="L872" s="54"/>
    </row>
    <row r="873" spans="1:11" ht="13.5" thickBot="1">
      <c r="A873" s="78"/>
      <c r="B873" s="17"/>
      <c r="C873" s="17"/>
      <c r="D873" s="17"/>
      <c r="E873" s="17"/>
      <c r="F873" s="17"/>
      <c r="G873" s="17"/>
      <c r="H873" s="17"/>
      <c r="I873" s="17"/>
      <c r="J873" s="17"/>
      <c r="K873" s="17"/>
    </row>
    <row r="874" spans="1:12" ht="13.5" thickBot="1">
      <c r="A874" s="18" t="s">
        <v>89</v>
      </c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54"/>
    </row>
    <row r="875" spans="1:12" ht="12.75">
      <c r="A875" s="86" t="s">
        <v>720</v>
      </c>
      <c r="B875" s="66"/>
      <c r="C875" s="67"/>
      <c r="D875" s="66"/>
      <c r="E875" s="109"/>
      <c r="F875" s="109"/>
      <c r="G875" s="109"/>
      <c r="H875" s="70"/>
      <c r="I875" s="67"/>
      <c r="J875" s="188">
        <v>396</v>
      </c>
      <c r="K875" s="188">
        <v>188</v>
      </c>
      <c r="L875" s="54"/>
    </row>
    <row r="876" spans="1:12" ht="12.75">
      <c r="A876" s="86" t="s">
        <v>721</v>
      </c>
      <c r="B876" s="10"/>
      <c r="C876" s="12"/>
      <c r="D876" s="10"/>
      <c r="E876" s="13"/>
      <c r="F876" s="13"/>
      <c r="G876" s="13"/>
      <c r="H876" s="11"/>
      <c r="I876" s="12"/>
      <c r="J876" s="190">
        <v>218</v>
      </c>
      <c r="K876" s="190">
        <v>70</v>
      </c>
      <c r="L876" s="54"/>
    </row>
    <row r="877" spans="1:12" ht="12.75">
      <c r="A877" s="86" t="s">
        <v>722</v>
      </c>
      <c r="B877" s="10"/>
      <c r="C877" s="12"/>
      <c r="D877" s="10"/>
      <c r="E877" s="13"/>
      <c r="F877" s="13"/>
      <c r="G877" s="13"/>
      <c r="H877" s="11"/>
      <c r="I877" s="12"/>
      <c r="J877" s="190">
        <v>278</v>
      </c>
      <c r="K877" s="190">
        <v>63</v>
      </c>
      <c r="L877" s="54"/>
    </row>
    <row r="878" spans="1:12" ht="12.75">
      <c r="A878" s="86" t="s">
        <v>723</v>
      </c>
      <c r="B878" s="10"/>
      <c r="C878" s="12"/>
      <c r="D878" s="10"/>
      <c r="E878" s="13"/>
      <c r="F878" s="13"/>
      <c r="G878" s="13"/>
      <c r="H878" s="11"/>
      <c r="I878" s="12"/>
      <c r="J878" s="190">
        <v>200</v>
      </c>
      <c r="K878" s="190">
        <v>28</v>
      </c>
      <c r="L878" s="54"/>
    </row>
    <row r="879" spans="1:12" ht="12.75">
      <c r="A879" s="86" t="s">
        <v>724</v>
      </c>
      <c r="B879" s="68"/>
      <c r="C879" s="69"/>
      <c r="D879" s="68"/>
      <c r="E879" s="111"/>
      <c r="F879" s="111"/>
      <c r="G879" s="111"/>
      <c r="H879" s="38"/>
      <c r="I879" s="69"/>
      <c r="J879" s="192">
        <v>19</v>
      </c>
      <c r="K879" s="190">
        <v>1</v>
      </c>
      <c r="L879" s="54"/>
    </row>
    <row r="880" spans="1:12" ht="12.75">
      <c r="A880" s="32" t="s">
        <v>2</v>
      </c>
      <c r="B880" s="16"/>
      <c r="C880" s="16"/>
      <c r="D880" s="16"/>
      <c r="E880" s="16"/>
      <c r="F880" s="16"/>
      <c r="G880" s="16"/>
      <c r="H880" s="16"/>
      <c r="I880" s="16"/>
      <c r="J880" s="16">
        <f>SUM(J875:J879)</f>
        <v>1111</v>
      </c>
      <c r="K880" s="16">
        <f>SUM(K875:K879)</f>
        <v>350</v>
      </c>
      <c r="L880" s="54"/>
    </row>
    <row r="881" spans="1:12" ht="13.5" thickBot="1">
      <c r="A881" s="34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54"/>
    </row>
    <row r="882" spans="1:12" ht="13.5" thickBot="1">
      <c r="A882" s="18" t="s">
        <v>90</v>
      </c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54"/>
    </row>
    <row r="883" spans="1:12" ht="12.75">
      <c r="A883" s="86" t="s">
        <v>534</v>
      </c>
      <c r="B883" s="265"/>
      <c r="C883" s="266"/>
      <c r="D883" s="267"/>
      <c r="E883" s="109"/>
      <c r="F883" s="109"/>
      <c r="G883" s="109"/>
      <c r="H883" s="70"/>
      <c r="I883" s="70"/>
      <c r="J883" s="232">
        <v>192</v>
      </c>
      <c r="K883" s="169">
        <v>27</v>
      </c>
      <c r="L883" s="54"/>
    </row>
    <row r="884" spans="1:12" ht="12.75">
      <c r="A884" s="86" t="s">
        <v>509</v>
      </c>
      <c r="B884" s="268"/>
      <c r="C884" s="269"/>
      <c r="D884" s="270"/>
      <c r="E884" s="13"/>
      <c r="F884" s="13"/>
      <c r="G884" s="13"/>
      <c r="H884" s="11"/>
      <c r="I884" s="11"/>
      <c r="J884" s="257">
        <v>487</v>
      </c>
      <c r="K884" s="175">
        <v>63</v>
      </c>
      <c r="L884" s="54"/>
    </row>
    <row r="885" spans="1:12" ht="12.75">
      <c r="A885" s="86" t="s">
        <v>510</v>
      </c>
      <c r="B885" s="268"/>
      <c r="C885" s="269"/>
      <c r="D885" s="270"/>
      <c r="E885" s="13"/>
      <c r="F885" s="13"/>
      <c r="G885" s="13"/>
      <c r="H885" s="11"/>
      <c r="I885" s="11"/>
      <c r="J885" s="257">
        <v>588</v>
      </c>
      <c r="K885" s="175">
        <v>44</v>
      </c>
      <c r="L885" s="54"/>
    </row>
    <row r="886" spans="1:12" ht="12.75">
      <c r="A886" s="86" t="s">
        <v>511</v>
      </c>
      <c r="B886" s="268"/>
      <c r="C886" s="269"/>
      <c r="D886" s="270"/>
      <c r="E886" s="13"/>
      <c r="F886" s="13"/>
      <c r="G886" s="13"/>
      <c r="H886" s="11"/>
      <c r="I886" s="11"/>
      <c r="J886" s="257">
        <v>273</v>
      </c>
      <c r="K886" s="175">
        <v>21</v>
      </c>
      <c r="L886" s="54"/>
    </row>
    <row r="887" spans="1:12" ht="12.75">
      <c r="A887" s="86" t="s">
        <v>512</v>
      </c>
      <c r="B887" s="268"/>
      <c r="C887" s="269"/>
      <c r="D887" s="270"/>
      <c r="E887" s="13"/>
      <c r="F887" s="13"/>
      <c r="G887" s="13"/>
      <c r="H887" s="11"/>
      <c r="I887" s="11"/>
      <c r="J887" s="257">
        <v>383</v>
      </c>
      <c r="K887" s="175">
        <v>73</v>
      </c>
      <c r="L887" s="54"/>
    </row>
    <row r="888" spans="1:12" ht="12.75">
      <c r="A888" s="86" t="s">
        <v>513</v>
      </c>
      <c r="B888" s="268"/>
      <c r="C888" s="269"/>
      <c r="D888" s="270"/>
      <c r="E888" s="13"/>
      <c r="F888" s="13"/>
      <c r="G888" s="13"/>
      <c r="H888" s="11"/>
      <c r="I888" s="11"/>
      <c r="J888" s="257">
        <v>500</v>
      </c>
      <c r="K888" s="175">
        <v>76</v>
      </c>
      <c r="L888" s="54"/>
    </row>
    <row r="889" spans="1:12" ht="12.75">
      <c r="A889" s="86" t="s">
        <v>514</v>
      </c>
      <c r="B889" s="268"/>
      <c r="C889" s="269"/>
      <c r="D889" s="270"/>
      <c r="E889" s="13"/>
      <c r="F889" s="13"/>
      <c r="G889" s="13"/>
      <c r="H889" s="11"/>
      <c r="I889" s="11"/>
      <c r="J889" s="257">
        <v>512</v>
      </c>
      <c r="K889" s="175">
        <v>85</v>
      </c>
      <c r="L889" s="54"/>
    </row>
    <row r="890" spans="1:12" ht="12.75">
      <c r="A890" s="86" t="s">
        <v>515</v>
      </c>
      <c r="B890" s="268"/>
      <c r="C890" s="269"/>
      <c r="D890" s="270"/>
      <c r="E890" s="13"/>
      <c r="F890" s="13"/>
      <c r="G890" s="13"/>
      <c r="H890" s="11"/>
      <c r="I890" s="11"/>
      <c r="J890" s="257">
        <v>311</v>
      </c>
      <c r="K890" s="175">
        <v>88</v>
      </c>
      <c r="L890" s="54"/>
    </row>
    <row r="891" spans="1:12" ht="12.75">
      <c r="A891" s="86" t="s">
        <v>516</v>
      </c>
      <c r="B891" s="268"/>
      <c r="C891" s="269"/>
      <c r="D891" s="270"/>
      <c r="E891" s="13"/>
      <c r="F891" s="13"/>
      <c r="G891" s="13"/>
      <c r="H891" s="11"/>
      <c r="I891" s="11"/>
      <c r="J891" s="257">
        <v>309</v>
      </c>
      <c r="K891" s="175">
        <v>81</v>
      </c>
      <c r="L891" s="54"/>
    </row>
    <row r="892" spans="1:12" ht="12.75">
      <c r="A892" s="86" t="s">
        <v>517</v>
      </c>
      <c r="B892" s="268"/>
      <c r="C892" s="269"/>
      <c r="D892" s="270"/>
      <c r="E892" s="13"/>
      <c r="F892" s="13"/>
      <c r="G892" s="13"/>
      <c r="H892" s="11"/>
      <c r="I892" s="11"/>
      <c r="J892" s="257">
        <v>135</v>
      </c>
      <c r="K892" s="175">
        <v>47</v>
      </c>
      <c r="L892" s="54"/>
    </row>
    <row r="893" spans="1:12" ht="12.75">
      <c r="A893" s="86" t="s">
        <v>518</v>
      </c>
      <c r="B893" s="268"/>
      <c r="C893" s="269"/>
      <c r="D893" s="270"/>
      <c r="E893" s="13"/>
      <c r="F893" s="13"/>
      <c r="G893" s="13"/>
      <c r="H893" s="11"/>
      <c r="I893" s="11"/>
      <c r="J893" s="257">
        <v>146</v>
      </c>
      <c r="K893" s="175">
        <v>67</v>
      </c>
      <c r="L893" s="54"/>
    </row>
    <row r="894" spans="1:12" ht="12.75">
      <c r="A894" s="86" t="s">
        <v>519</v>
      </c>
      <c r="B894" s="268"/>
      <c r="C894" s="269"/>
      <c r="D894" s="270"/>
      <c r="E894" s="13"/>
      <c r="F894" s="13"/>
      <c r="G894" s="13"/>
      <c r="H894" s="11"/>
      <c r="I894" s="11"/>
      <c r="J894" s="257">
        <v>131</v>
      </c>
      <c r="K894" s="175">
        <v>36</v>
      </c>
      <c r="L894" s="54"/>
    </row>
    <row r="895" spans="1:12" ht="12.75">
      <c r="A895" s="86" t="s">
        <v>520</v>
      </c>
      <c r="B895" s="268"/>
      <c r="C895" s="269"/>
      <c r="D895" s="270"/>
      <c r="E895" s="13"/>
      <c r="F895" s="13"/>
      <c r="G895" s="13"/>
      <c r="H895" s="11"/>
      <c r="I895" s="11"/>
      <c r="J895" s="257">
        <v>48</v>
      </c>
      <c r="K895" s="175">
        <v>24</v>
      </c>
      <c r="L895" s="54"/>
    </row>
    <row r="896" spans="1:12" ht="12.75">
      <c r="A896" s="86" t="s">
        <v>521</v>
      </c>
      <c r="B896" s="268"/>
      <c r="C896" s="269"/>
      <c r="D896" s="270"/>
      <c r="E896" s="13"/>
      <c r="F896" s="13"/>
      <c r="G896" s="13"/>
      <c r="H896" s="11"/>
      <c r="I896" s="11"/>
      <c r="J896" s="257">
        <v>360</v>
      </c>
      <c r="K896" s="175">
        <v>66</v>
      </c>
      <c r="L896" s="54"/>
    </row>
    <row r="897" spans="1:12" ht="12.75">
      <c r="A897" s="86" t="s">
        <v>522</v>
      </c>
      <c r="B897" s="268"/>
      <c r="C897" s="269"/>
      <c r="D897" s="270"/>
      <c r="E897" s="13"/>
      <c r="F897" s="13"/>
      <c r="G897" s="13"/>
      <c r="H897" s="11"/>
      <c r="I897" s="11"/>
      <c r="J897" s="257">
        <v>429</v>
      </c>
      <c r="K897" s="175">
        <v>99</v>
      </c>
      <c r="L897" s="54"/>
    </row>
    <row r="898" spans="1:12" ht="12.75">
      <c r="A898" s="86" t="s">
        <v>523</v>
      </c>
      <c r="B898" s="268"/>
      <c r="C898" s="269"/>
      <c r="D898" s="270"/>
      <c r="E898" s="13"/>
      <c r="F898" s="13"/>
      <c r="G898" s="13"/>
      <c r="H898" s="11"/>
      <c r="I898" s="11"/>
      <c r="J898" s="257">
        <v>468</v>
      </c>
      <c r="K898" s="175">
        <v>105</v>
      </c>
      <c r="L898" s="54"/>
    </row>
    <row r="899" spans="1:12" ht="12.75">
      <c r="A899" s="86" t="s">
        <v>524</v>
      </c>
      <c r="B899" s="268"/>
      <c r="C899" s="269"/>
      <c r="D899" s="270"/>
      <c r="E899" s="13"/>
      <c r="F899" s="13"/>
      <c r="G899" s="13"/>
      <c r="H899" s="11"/>
      <c r="I899" s="11"/>
      <c r="J899" s="257">
        <v>146</v>
      </c>
      <c r="K899" s="175">
        <v>19</v>
      </c>
      <c r="L899" s="54"/>
    </row>
    <row r="900" spans="1:12" ht="12.75">
      <c r="A900" s="86" t="s">
        <v>525</v>
      </c>
      <c r="B900" s="268"/>
      <c r="C900" s="269"/>
      <c r="D900" s="270"/>
      <c r="E900" s="13"/>
      <c r="F900" s="13"/>
      <c r="G900" s="13"/>
      <c r="H900" s="11"/>
      <c r="I900" s="11"/>
      <c r="J900" s="257">
        <v>398</v>
      </c>
      <c r="K900" s="175">
        <v>54</v>
      </c>
      <c r="L900" s="54"/>
    </row>
    <row r="901" spans="1:12" ht="12.75">
      <c r="A901" s="86" t="s">
        <v>526</v>
      </c>
      <c r="B901" s="268"/>
      <c r="C901" s="269"/>
      <c r="D901" s="270"/>
      <c r="E901" s="13"/>
      <c r="F901" s="13"/>
      <c r="G901" s="13"/>
      <c r="H901" s="11"/>
      <c r="I901" s="11"/>
      <c r="J901" s="257">
        <v>374</v>
      </c>
      <c r="K901" s="175">
        <v>45</v>
      </c>
      <c r="L901" s="54"/>
    </row>
    <row r="902" spans="1:12" ht="12.75">
      <c r="A902" s="86" t="s">
        <v>725</v>
      </c>
      <c r="B902" s="268"/>
      <c r="C902" s="269"/>
      <c r="D902" s="270"/>
      <c r="E902" s="13"/>
      <c r="F902" s="13"/>
      <c r="G902" s="13"/>
      <c r="H902" s="11"/>
      <c r="I902" s="11"/>
      <c r="J902" s="257">
        <v>130</v>
      </c>
      <c r="K902" s="175">
        <v>43</v>
      </c>
      <c r="L902" s="54"/>
    </row>
    <row r="903" spans="1:12" ht="12.75">
      <c r="A903" s="86" t="s">
        <v>783</v>
      </c>
      <c r="B903" s="268"/>
      <c r="C903" s="269"/>
      <c r="D903" s="270"/>
      <c r="E903" s="110"/>
      <c r="F903" s="110"/>
      <c r="G903" s="110"/>
      <c r="H903" s="21"/>
      <c r="I903" s="21"/>
      <c r="J903" s="257">
        <v>77</v>
      </c>
      <c r="K903" s="175">
        <v>37</v>
      </c>
      <c r="L903" s="54"/>
    </row>
    <row r="904" spans="1:12" ht="12.75">
      <c r="A904" s="86" t="s">
        <v>57</v>
      </c>
      <c r="B904" s="268"/>
      <c r="C904" s="269"/>
      <c r="D904" s="270"/>
      <c r="E904" s="111"/>
      <c r="F904" s="111"/>
      <c r="G904" s="111"/>
      <c r="H904" s="38"/>
      <c r="I904" s="38"/>
      <c r="J904" s="257">
        <v>895</v>
      </c>
      <c r="K904" s="175">
        <v>210</v>
      </c>
      <c r="L904" s="54"/>
    </row>
    <row r="905" spans="1:12" ht="12.75">
      <c r="A905" s="32" t="s">
        <v>2</v>
      </c>
      <c r="B905" s="16"/>
      <c r="C905" s="16"/>
      <c r="D905" s="16"/>
      <c r="E905" s="16"/>
      <c r="F905" s="16"/>
      <c r="G905" s="16"/>
      <c r="H905" s="16"/>
      <c r="I905" s="16"/>
      <c r="J905" s="16">
        <f>SUM(J883:J904)</f>
        <v>7292</v>
      </c>
      <c r="K905" s="16">
        <f>SUM(K883:K904)</f>
        <v>1410</v>
      </c>
      <c r="L905" s="54"/>
    </row>
    <row r="906" spans="1:12" ht="13.5" thickBot="1">
      <c r="A906" s="35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54"/>
    </row>
    <row r="907" spans="1:12" ht="13.5" thickBot="1">
      <c r="A907" s="18" t="s">
        <v>91</v>
      </c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54"/>
    </row>
    <row r="908" spans="1:12" ht="12.75">
      <c r="A908" s="9" t="s">
        <v>310</v>
      </c>
      <c r="B908" s="66"/>
      <c r="C908" s="67"/>
      <c r="D908" s="66"/>
      <c r="E908" s="109"/>
      <c r="F908" s="109"/>
      <c r="G908" s="109"/>
      <c r="H908" s="70"/>
      <c r="I908" s="70"/>
      <c r="J908" s="167">
        <v>302</v>
      </c>
      <c r="K908" s="169">
        <v>65</v>
      </c>
      <c r="L908" s="54"/>
    </row>
    <row r="909" spans="1:12" ht="12.75">
      <c r="A909" s="9" t="s">
        <v>311</v>
      </c>
      <c r="B909" s="10"/>
      <c r="C909" s="12"/>
      <c r="D909" s="10"/>
      <c r="E909" s="13"/>
      <c r="F909" s="13"/>
      <c r="G909" s="13"/>
      <c r="H909" s="11"/>
      <c r="I909" s="11"/>
      <c r="J909" s="173">
        <v>440</v>
      </c>
      <c r="K909" s="175">
        <v>77</v>
      </c>
      <c r="L909" s="54"/>
    </row>
    <row r="910" spans="1:12" ht="12.75">
      <c r="A910" s="9" t="s">
        <v>413</v>
      </c>
      <c r="B910" s="10"/>
      <c r="C910" s="12"/>
      <c r="D910" s="10"/>
      <c r="E910" s="13"/>
      <c r="F910" s="13"/>
      <c r="G910" s="13"/>
      <c r="H910" s="11"/>
      <c r="I910" s="11"/>
      <c r="J910" s="173">
        <v>313</v>
      </c>
      <c r="K910" s="175">
        <v>112</v>
      </c>
      <c r="L910" s="54"/>
    </row>
    <row r="911" spans="1:12" ht="12.75">
      <c r="A911" s="9" t="s">
        <v>414</v>
      </c>
      <c r="B911" s="10"/>
      <c r="C911" s="12"/>
      <c r="D911" s="10"/>
      <c r="E911" s="13"/>
      <c r="F911" s="13"/>
      <c r="G911" s="13"/>
      <c r="H911" s="11"/>
      <c r="I911" s="11"/>
      <c r="J911" s="173">
        <v>389</v>
      </c>
      <c r="K911" s="175">
        <v>84</v>
      </c>
      <c r="L911" s="54"/>
    </row>
    <row r="912" spans="1:12" ht="12.75">
      <c r="A912" s="9" t="s">
        <v>312</v>
      </c>
      <c r="B912" s="10"/>
      <c r="C912" s="12"/>
      <c r="D912" s="10"/>
      <c r="E912" s="13"/>
      <c r="F912" s="13"/>
      <c r="G912" s="13"/>
      <c r="H912" s="11"/>
      <c r="I912" s="11"/>
      <c r="J912" s="173">
        <v>353</v>
      </c>
      <c r="K912" s="175">
        <v>98</v>
      </c>
      <c r="L912" s="54"/>
    </row>
    <row r="913" spans="1:12" ht="12.75">
      <c r="A913" s="9" t="s">
        <v>313</v>
      </c>
      <c r="B913" s="10"/>
      <c r="C913" s="12"/>
      <c r="D913" s="10"/>
      <c r="E913" s="13"/>
      <c r="F913" s="13"/>
      <c r="G913" s="13"/>
      <c r="H913" s="11"/>
      <c r="I913" s="11"/>
      <c r="J913" s="173">
        <v>290</v>
      </c>
      <c r="K913" s="175">
        <v>48</v>
      </c>
      <c r="L913" s="54"/>
    </row>
    <row r="914" spans="1:12" ht="12.75">
      <c r="A914" s="9" t="s">
        <v>415</v>
      </c>
      <c r="B914" s="10"/>
      <c r="C914" s="12"/>
      <c r="D914" s="10"/>
      <c r="E914" s="13"/>
      <c r="F914" s="13"/>
      <c r="G914" s="13"/>
      <c r="H914" s="11"/>
      <c r="I914" s="11"/>
      <c r="J914" s="173">
        <v>306</v>
      </c>
      <c r="K914" s="175">
        <v>104</v>
      </c>
      <c r="L914" s="54"/>
    </row>
    <row r="915" spans="1:12" ht="12.75">
      <c r="A915" s="9" t="s">
        <v>416</v>
      </c>
      <c r="B915" s="10"/>
      <c r="C915" s="12"/>
      <c r="D915" s="10"/>
      <c r="E915" s="13"/>
      <c r="F915" s="13"/>
      <c r="G915" s="13"/>
      <c r="H915" s="11"/>
      <c r="I915" s="11"/>
      <c r="J915" s="173">
        <v>343</v>
      </c>
      <c r="K915" s="175">
        <v>105</v>
      </c>
      <c r="L915" s="54"/>
    </row>
    <row r="916" spans="1:12" ht="12.75">
      <c r="A916" s="9" t="s">
        <v>417</v>
      </c>
      <c r="B916" s="10"/>
      <c r="C916" s="12"/>
      <c r="D916" s="10"/>
      <c r="E916" s="13"/>
      <c r="F916" s="13"/>
      <c r="G916" s="13"/>
      <c r="H916" s="11"/>
      <c r="I916" s="11"/>
      <c r="J916" s="173">
        <v>222</v>
      </c>
      <c r="K916" s="175">
        <v>105</v>
      </c>
      <c r="L916" s="54"/>
    </row>
    <row r="917" spans="1:12" ht="12.75">
      <c r="A917" s="9" t="s">
        <v>418</v>
      </c>
      <c r="B917" s="10"/>
      <c r="C917" s="12"/>
      <c r="D917" s="10"/>
      <c r="E917" s="13"/>
      <c r="F917" s="13"/>
      <c r="G917" s="13"/>
      <c r="H917" s="11"/>
      <c r="I917" s="11"/>
      <c r="J917" s="173">
        <v>263</v>
      </c>
      <c r="K917" s="175">
        <v>66</v>
      </c>
      <c r="L917" s="54"/>
    </row>
    <row r="918" spans="1:12" ht="12.75">
      <c r="A918" s="9" t="s">
        <v>419</v>
      </c>
      <c r="B918" s="20"/>
      <c r="C918" s="22"/>
      <c r="D918" s="20"/>
      <c r="E918" s="110"/>
      <c r="F918" s="110"/>
      <c r="G918" s="110"/>
      <c r="H918" s="21"/>
      <c r="I918" s="21"/>
      <c r="J918" s="173">
        <v>165</v>
      </c>
      <c r="K918" s="175">
        <v>26</v>
      </c>
      <c r="L918" s="54"/>
    </row>
    <row r="919" spans="1:12" ht="12.75">
      <c r="A919" s="9" t="s">
        <v>57</v>
      </c>
      <c r="B919" s="68"/>
      <c r="C919" s="69"/>
      <c r="D919" s="68"/>
      <c r="E919" s="111"/>
      <c r="F919" s="111"/>
      <c r="G919" s="111"/>
      <c r="H919" s="38"/>
      <c r="I919" s="38"/>
      <c r="J919" s="173">
        <v>618</v>
      </c>
      <c r="K919" s="175">
        <v>191</v>
      </c>
      <c r="L919" s="54"/>
    </row>
    <row r="920" spans="1:12" ht="12.75">
      <c r="A920" s="32" t="s">
        <v>2</v>
      </c>
      <c r="B920" s="16"/>
      <c r="C920" s="16"/>
      <c r="D920" s="16"/>
      <c r="E920" s="16"/>
      <c r="F920" s="16"/>
      <c r="G920" s="16"/>
      <c r="H920" s="16"/>
      <c r="I920" s="16"/>
      <c r="J920" s="16">
        <f>SUM(J908:J919)</f>
        <v>4004</v>
      </c>
      <c r="K920" s="16">
        <f>SUM(K908:K919)</f>
        <v>1081</v>
      </c>
      <c r="L920" s="54"/>
    </row>
    <row r="921" spans="1:11" ht="12.75" customHeight="1" thickBot="1">
      <c r="A921" s="78"/>
      <c r="B921" s="17"/>
      <c r="C921" s="17"/>
      <c r="D921" s="17"/>
      <c r="E921" s="17"/>
      <c r="F921" s="17"/>
      <c r="G921" s="17"/>
      <c r="H921" s="17"/>
      <c r="I921" s="17"/>
      <c r="J921" s="17"/>
      <c r="K921" s="17"/>
    </row>
    <row r="922" spans="1:12" ht="13.5" thickBot="1">
      <c r="A922" s="18" t="s">
        <v>92</v>
      </c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4"/>
    </row>
    <row r="923" spans="1:12" ht="12.75">
      <c r="A923" s="86" t="s">
        <v>314</v>
      </c>
      <c r="B923" s="167">
        <v>2</v>
      </c>
      <c r="C923" s="168">
        <v>6</v>
      </c>
      <c r="D923" s="168">
        <v>7</v>
      </c>
      <c r="E923" s="168">
        <v>104</v>
      </c>
      <c r="F923" s="168">
        <v>6</v>
      </c>
      <c r="G923" s="168">
        <v>134</v>
      </c>
      <c r="H923" s="168">
        <v>4</v>
      </c>
      <c r="I923" s="169">
        <v>0</v>
      </c>
      <c r="J923" s="66"/>
      <c r="K923" s="67"/>
      <c r="L923" s="54"/>
    </row>
    <row r="924" spans="1:12" ht="12.75">
      <c r="A924" s="86" t="s">
        <v>315</v>
      </c>
      <c r="B924" s="170">
        <v>3</v>
      </c>
      <c r="C924" s="171">
        <v>10</v>
      </c>
      <c r="D924" s="171">
        <v>7</v>
      </c>
      <c r="E924" s="171">
        <v>205</v>
      </c>
      <c r="F924" s="171">
        <v>5</v>
      </c>
      <c r="G924" s="171">
        <v>117</v>
      </c>
      <c r="H924" s="171">
        <v>3</v>
      </c>
      <c r="I924" s="172">
        <v>0</v>
      </c>
      <c r="J924" s="10"/>
      <c r="K924" s="12"/>
      <c r="L924" s="54"/>
    </row>
    <row r="925" spans="1:12" ht="12.75">
      <c r="A925" s="86" t="s">
        <v>316</v>
      </c>
      <c r="B925" s="170">
        <v>3</v>
      </c>
      <c r="C925" s="171">
        <v>6</v>
      </c>
      <c r="D925" s="171">
        <v>10</v>
      </c>
      <c r="E925" s="171">
        <v>203</v>
      </c>
      <c r="F925" s="171">
        <v>12</v>
      </c>
      <c r="G925" s="171">
        <v>209</v>
      </c>
      <c r="H925" s="171">
        <v>3</v>
      </c>
      <c r="I925" s="172">
        <v>0</v>
      </c>
      <c r="J925" s="10"/>
      <c r="K925" s="12"/>
      <c r="L925" s="54"/>
    </row>
    <row r="926" spans="1:12" ht="12.75">
      <c r="A926" s="86" t="s">
        <v>317</v>
      </c>
      <c r="B926" s="170">
        <v>0</v>
      </c>
      <c r="C926" s="171">
        <v>11</v>
      </c>
      <c r="D926" s="171">
        <v>8</v>
      </c>
      <c r="E926" s="171">
        <v>168</v>
      </c>
      <c r="F926" s="171">
        <v>8</v>
      </c>
      <c r="G926" s="171">
        <v>153</v>
      </c>
      <c r="H926" s="171">
        <v>9</v>
      </c>
      <c r="I926" s="172">
        <v>0</v>
      </c>
      <c r="J926" s="10"/>
      <c r="K926" s="12"/>
      <c r="L926" s="54"/>
    </row>
    <row r="927" spans="1:12" ht="12.75">
      <c r="A927" s="86" t="s">
        <v>318</v>
      </c>
      <c r="B927" s="170">
        <v>0</v>
      </c>
      <c r="C927" s="171">
        <v>3</v>
      </c>
      <c r="D927" s="171">
        <v>20</v>
      </c>
      <c r="E927" s="171">
        <v>158</v>
      </c>
      <c r="F927" s="171">
        <v>7</v>
      </c>
      <c r="G927" s="171">
        <v>121</v>
      </c>
      <c r="H927" s="171">
        <v>2</v>
      </c>
      <c r="I927" s="172">
        <v>0</v>
      </c>
      <c r="J927" s="10"/>
      <c r="K927" s="12"/>
      <c r="L927" s="54"/>
    </row>
    <row r="928" spans="1:12" ht="12.75">
      <c r="A928" s="86" t="s">
        <v>319</v>
      </c>
      <c r="B928" s="170">
        <v>3</v>
      </c>
      <c r="C928" s="171">
        <v>6</v>
      </c>
      <c r="D928" s="171">
        <v>15</v>
      </c>
      <c r="E928" s="171">
        <v>261</v>
      </c>
      <c r="F928" s="171">
        <v>6</v>
      </c>
      <c r="G928" s="171">
        <v>188</v>
      </c>
      <c r="H928" s="171">
        <v>6</v>
      </c>
      <c r="I928" s="172">
        <v>0</v>
      </c>
      <c r="J928" s="10"/>
      <c r="K928" s="12"/>
      <c r="L928" s="54"/>
    </row>
    <row r="929" spans="1:12" ht="12.75">
      <c r="A929" s="86" t="s">
        <v>320</v>
      </c>
      <c r="B929" s="170">
        <v>2</v>
      </c>
      <c r="C929" s="171">
        <v>3</v>
      </c>
      <c r="D929" s="171">
        <v>11</v>
      </c>
      <c r="E929" s="171">
        <v>185</v>
      </c>
      <c r="F929" s="171">
        <v>4</v>
      </c>
      <c r="G929" s="171">
        <v>116</v>
      </c>
      <c r="H929" s="171">
        <v>3</v>
      </c>
      <c r="I929" s="172">
        <v>0</v>
      </c>
      <c r="J929" s="10"/>
      <c r="K929" s="12"/>
      <c r="L929" s="54"/>
    </row>
    <row r="930" spans="1:12" ht="12.75">
      <c r="A930" s="86" t="s">
        <v>321</v>
      </c>
      <c r="B930" s="170">
        <v>2</v>
      </c>
      <c r="C930" s="171">
        <v>11</v>
      </c>
      <c r="D930" s="171">
        <v>9</v>
      </c>
      <c r="E930" s="171">
        <v>372</v>
      </c>
      <c r="F930" s="171">
        <v>5</v>
      </c>
      <c r="G930" s="171">
        <v>195</v>
      </c>
      <c r="H930" s="171">
        <v>4</v>
      </c>
      <c r="I930" s="172">
        <v>0</v>
      </c>
      <c r="J930" s="10"/>
      <c r="K930" s="12"/>
      <c r="L930" s="54"/>
    </row>
    <row r="931" spans="1:12" ht="12.75">
      <c r="A931" s="86" t="s">
        <v>322</v>
      </c>
      <c r="B931" s="170">
        <v>2</v>
      </c>
      <c r="C931" s="171">
        <v>9</v>
      </c>
      <c r="D931" s="171">
        <v>9</v>
      </c>
      <c r="E931" s="171">
        <v>338</v>
      </c>
      <c r="F931" s="171">
        <v>8</v>
      </c>
      <c r="G931" s="171">
        <v>176</v>
      </c>
      <c r="H931" s="171">
        <v>6</v>
      </c>
      <c r="I931" s="172">
        <v>0</v>
      </c>
      <c r="J931" s="10"/>
      <c r="K931" s="12"/>
      <c r="L931" s="54"/>
    </row>
    <row r="932" spans="1:12" ht="12.75">
      <c r="A932" s="86" t="s">
        <v>323</v>
      </c>
      <c r="B932" s="170">
        <v>0</v>
      </c>
      <c r="C932" s="171">
        <v>3</v>
      </c>
      <c r="D932" s="171">
        <v>10</v>
      </c>
      <c r="E932" s="171">
        <v>145</v>
      </c>
      <c r="F932" s="171">
        <v>8</v>
      </c>
      <c r="G932" s="171">
        <v>90</v>
      </c>
      <c r="H932" s="171">
        <v>6</v>
      </c>
      <c r="I932" s="172">
        <v>0</v>
      </c>
      <c r="J932" s="10"/>
      <c r="K932" s="12"/>
      <c r="L932" s="54"/>
    </row>
    <row r="933" spans="1:12" ht="12.75">
      <c r="A933" s="86" t="s">
        <v>324</v>
      </c>
      <c r="B933" s="170">
        <v>3</v>
      </c>
      <c r="C933" s="171">
        <v>4</v>
      </c>
      <c r="D933" s="171">
        <v>8</v>
      </c>
      <c r="E933" s="171">
        <v>189</v>
      </c>
      <c r="F933" s="171">
        <v>5</v>
      </c>
      <c r="G933" s="171">
        <v>132</v>
      </c>
      <c r="H933" s="171">
        <v>9</v>
      </c>
      <c r="I933" s="172">
        <v>0</v>
      </c>
      <c r="J933" s="10"/>
      <c r="K933" s="12"/>
      <c r="L933" s="54"/>
    </row>
    <row r="934" spans="1:12" ht="12.75">
      <c r="A934" s="86" t="s">
        <v>325</v>
      </c>
      <c r="B934" s="170">
        <v>1</v>
      </c>
      <c r="C934" s="171">
        <v>3</v>
      </c>
      <c r="D934" s="171">
        <v>9</v>
      </c>
      <c r="E934" s="171">
        <v>132</v>
      </c>
      <c r="F934" s="171">
        <v>4</v>
      </c>
      <c r="G934" s="171">
        <v>58</v>
      </c>
      <c r="H934" s="171">
        <v>3</v>
      </c>
      <c r="I934" s="172">
        <v>0</v>
      </c>
      <c r="J934" s="10"/>
      <c r="K934" s="12"/>
      <c r="L934" s="54"/>
    </row>
    <row r="935" spans="1:12" ht="12.75">
      <c r="A935" s="86" t="s">
        <v>326</v>
      </c>
      <c r="B935" s="170">
        <v>3</v>
      </c>
      <c r="C935" s="171">
        <v>4</v>
      </c>
      <c r="D935" s="171">
        <v>7</v>
      </c>
      <c r="E935" s="171">
        <v>205</v>
      </c>
      <c r="F935" s="171">
        <v>6</v>
      </c>
      <c r="G935" s="171">
        <v>91</v>
      </c>
      <c r="H935" s="171">
        <v>4</v>
      </c>
      <c r="I935" s="172">
        <v>0</v>
      </c>
      <c r="J935" s="10"/>
      <c r="K935" s="12"/>
      <c r="L935" s="54"/>
    </row>
    <row r="936" spans="1:12" ht="12.75">
      <c r="A936" s="86" t="s">
        <v>327</v>
      </c>
      <c r="B936" s="170">
        <v>2</v>
      </c>
      <c r="C936" s="171">
        <v>3</v>
      </c>
      <c r="D936" s="171">
        <v>5</v>
      </c>
      <c r="E936" s="171">
        <v>224</v>
      </c>
      <c r="F936" s="171">
        <v>7</v>
      </c>
      <c r="G936" s="171">
        <v>101</v>
      </c>
      <c r="H936" s="171">
        <v>1</v>
      </c>
      <c r="I936" s="172">
        <v>0</v>
      </c>
      <c r="J936" s="10"/>
      <c r="K936" s="12"/>
      <c r="L936" s="54"/>
    </row>
    <row r="937" spans="1:12" ht="12.75">
      <c r="A937" s="86" t="s">
        <v>328</v>
      </c>
      <c r="B937" s="170">
        <v>3</v>
      </c>
      <c r="C937" s="171">
        <v>3</v>
      </c>
      <c r="D937" s="171">
        <v>4</v>
      </c>
      <c r="E937" s="171">
        <v>183</v>
      </c>
      <c r="F937" s="171">
        <v>5</v>
      </c>
      <c r="G937" s="171">
        <v>84</v>
      </c>
      <c r="H937" s="171">
        <v>1</v>
      </c>
      <c r="I937" s="172">
        <v>0</v>
      </c>
      <c r="J937" s="10"/>
      <c r="K937" s="12"/>
      <c r="L937" s="54"/>
    </row>
    <row r="938" spans="1:12" ht="12.75">
      <c r="A938" s="86" t="s">
        <v>329</v>
      </c>
      <c r="B938" s="170">
        <v>1</v>
      </c>
      <c r="C938" s="171">
        <v>9</v>
      </c>
      <c r="D938" s="171">
        <v>13</v>
      </c>
      <c r="E938" s="171">
        <v>244</v>
      </c>
      <c r="F938" s="171">
        <v>5</v>
      </c>
      <c r="G938" s="171">
        <v>106</v>
      </c>
      <c r="H938" s="171">
        <v>2</v>
      </c>
      <c r="I938" s="172">
        <v>0</v>
      </c>
      <c r="J938" s="10"/>
      <c r="K938" s="12"/>
      <c r="L938" s="54"/>
    </row>
    <row r="939" spans="1:12" ht="12.75">
      <c r="A939" s="86" t="s">
        <v>330</v>
      </c>
      <c r="B939" s="170">
        <v>2</v>
      </c>
      <c r="C939" s="171">
        <v>10</v>
      </c>
      <c r="D939" s="171">
        <v>10</v>
      </c>
      <c r="E939" s="171">
        <v>318</v>
      </c>
      <c r="F939" s="171">
        <v>10</v>
      </c>
      <c r="G939" s="171">
        <v>121</v>
      </c>
      <c r="H939" s="171">
        <v>2</v>
      </c>
      <c r="I939" s="172">
        <v>0</v>
      </c>
      <c r="J939" s="10"/>
      <c r="K939" s="12"/>
      <c r="L939" s="54"/>
    </row>
    <row r="940" spans="1:12" ht="12.75">
      <c r="A940" s="86" t="s">
        <v>331</v>
      </c>
      <c r="B940" s="170">
        <v>0</v>
      </c>
      <c r="C940" s="171">
        <v>7</v>
      </c>
      <c r="D940" s="171">
        <v>12</v>
      </c>
      <c r="E940" s="171">
        <v>222</v>
      </c>
      <c r="F940" s="171">
        <v>4</v>
      </c>
      <c r="G940" s="171">
        <v>70</v>
      </c>
      <c r="H940" s="171">
        <v>4</v>
      </c>
      <c r="I940" s="172">
        <v>0</v>
      </c>
      <c r="J940" s="10"/>
      <c r="K940" s="12"/>
      <c r="L940" s="54"/>
    </row>
    <row r="941" spans="1:12" ht="12.75">
      <c r="A941" s="86" t="s">
        <v>332</v>
      </c>
      <c r="B941" s="170">
        <v>1</v>
      </c>
      <c r="C941" s="171">
        <v>16</v>
      </c>
      <c r="D941" s="171">
        <v>6</v>
      </c>
      <c r="E941" s="171">
        <v>330</v>
      </c>
      <c r="F941" s="171">
        <v>7</v>
      </c>
      <c r="G941" s="171">
        <v>134</v>
      </c>
      <c r="H941" s="171">
        <v>8</v>
      </c>
      <c r="I941" s="172">
        <v>0</v>
      </c>
      <c r="J941" s="10"/>
      <c r="K941" s="12"/>
      <c r="L941" s="54"/>
    </row>
    <row r="942" spans="1:12" ht="12.75">
      <c r="A942" s="86" t="s">
        <v>333</v>
      </c>
      <c r="B942" s="170">
        <v>0</v>
      </c>
      <c r="C942" s="171">
        <v>6</v>
      </c>
      <c r="D942" s="171">
        <v>8</v>
      </c>
      <c r="E942" s="171">
        <v>322</v>
      </c>
      <c r="F942" s="171">
        <v>11</v>
      </c>
      <c r="G942" s="171">
        <v>113</v>
      </c>
      <c r="H942" s="171">
        <v>7</v>
      </c>
      <c r="I942" s="172">
        <v>0</v>
      </c>
      <c r="J942" s="10"/>
      <c r="K942" s="12"/>
      <c r="L942" s="54"/>
    </row>
    <row r="943" spans="1:12" ht="12.75">
      <c r="A943" s="86" t="s">
        <v>334</v>
      </c>
      <c r="B943" s="170">
        <v>2</v>
      </c>
      <c r="C943" s="171">
        <v>9</v>
      </c>
      <c r="D943" s="171">
        <v>14</v>
      </c>
      <c r="E943" s="171">
        <v>386</v>
      </c>
      <c r="F943" s="171">
        <v>1</v>
      </c>
      <c r="G943" s="171">
        <v>144</v>
      </c>
      <c r="H943" s="171">
        <v>6</v>
      </c>
      <c r="I943" s="172">
        <v>0</v>
      </c>
      <c r="J943" s="10"/>
      <c r="K943" s="12"/>
      <c r="L943" s="54"/>
    </row>
    <row r="944" spans="1:12" ht="12.75">
      <c r="A944" s="86" t="s">
        <v>335</v>
      </c>
      <c r="B944" s="170">
        <v>1</v>
      </c>
      <c r="C944" s="171">
        <v>10</v>
      </c>
      <c r="D944" s="171">
        <v>7</v>
      </c>
      <c r="E944" s="171">
        <v>286</v>
      </c>
      <c r="F944" s="171">
        <v>12</v>
      </c>
      <c r="G944" s="171">
        <v>123</v>
      </c>
      <c r="H944" s="171">
        <v>4</v>
      </c>
      <c r="I944" s="172">
        <v>0</v>
      </c>
      <c r="J944" s="10"/>
      <c r="K944" s="12"/>
      <c r="L944" s="54"/>
    </row>
    <row r="945" spans="1:12" ht="12.75">
      <c r="A945" s="86" t="s">
        <v>420</v>
      </c>
      <c r="B945" s="170">
        <v>0</v>
      </c>
      <c r="C945" s="171">
        <v>1</v>
      </c>
      <c r="D945" s="171">
        <v>0</v>
      </c>
      <c r="E945" s="171">
        <v>71</v>
      </c>
      <c r="F945" s="171">
        <v>1</v>
      </c>
      <c r="G945" s="171">
        <v>11</v>
      </c>
      <c r="H945" s="171">
        <v>0</v>
      </c>
      <c r="I945" s="172">
        <v>0</v>
      </c>
      <c r="J945" s="10"/>
      <c r="K945" s="12"/>
      <c r="L945" s="54"/>
    </row>
    <row r="946" spans="1:12" ht="12.75">
      <c r="A946" s="86" t="s">
        <v>421</v>
      </c>
      <c r="B946" s="170">
        <v>1</v>
      </c>
      <c r="C946" s="171">
        <v>3</v>
      </c>
      <c r="D946" s="171">
        <v>15</v>
      </c>
      <c r="E946" s="171">
        <v>290</v>
      </c>
      <c r="F946" s="171">
        <v>2</v>
      </c>
      <c r="G946" s="171">
        <v>82</v>
      </c>
      <c r="H946" s="171">
        <v>3</v>
      </c>
      <c r="I946" s="172">
        <v>0</v>
      </c>
      <c r="J946" s="10"/>
      <c r="K946" s="12"/>
      <c r="L946" s="54"/>
    </row>
    <row r="947" spans="1:12" ht="12.75">
      <c r="A947" s="86" t="s">
        <v>422</v>
      </c>
      <c r="B947" s="170">
        <v>3</v>
      </c>
      <c r="C947" s="171">
        <v>5</v>
      </c>
      <c r="D947" s="171">
        <v>4</v>
      </c>
      <c r="E947" s="171">
        <v>257</v>
      </c>
      <c r="F947" s="171">
        <v>5</v>
      </c>
      <c r="G947" s="171">
        <v>64</v>
      </c>
      <c r="H947" s="171">
        <v>5</v>
      </c>
      <c r="I947" s="172">
        <v>0</v>
      </c>
      <c r="J947" s="10"/>
      <c r="K947" s="12"/>
      <c r="L947" s="54"/>
    </row>
    <row r="948" spans="1:12" ht="12.75">
      <c r="A948" s="86" t="s">
        <v>423</v>
      </c>
      <c r="B948" s="170">
        <v>2</v>
      </c>
      <c r="C948" s="171">
        <v>12</v>
      </c>
      <c r="D948" s="171">
        <v>8</v>
      </c>
      <c r="E948" s="171">
        <v>107</v>
      </c>
      <c r="F948" s="171">
        <v>10</v>
      </c>
      <c r="G948" s="171">
        <v>448</v>
      </c>
      <c r="H948" s="171">
        <v>7</v>
      </c>
      <c r="I948" s="172">
        <v>0</v>
      </c>
      <c r="J948" s="10"/>
      <c r="K948" s="12"/>
      <c r="L948" s="54"/>
    </row>
    <row r="949" spans="1:12" ht="12.75">
      <c r="A949" s="86" t="s">
        <v>424</v>
      </c>
      <c r="B949" s="170">
        <v>0</v>
      </c>
      <c r="C949" s="171">
        <v>3</v>
      </c>
      <c r="D949" s="171">
        <v>1</v>
      </c>
      <c r="E949" s="171">
        <v>105</v>
      </c>
      <c r="F949" s="171">
        <v>2</v>
      </c>
      <c r="G949" s="171">
        <v>26</v>
      </c>
      <c r="H949" s="171">
        <v>3</v>
      </c>
      <c r="I949" s="172">
        <v>0</v>
      </c>
      <c r="J949" s="10"/>
      <c r="K949" s="12"/>
      <c r="L949" s="54"/>
    </row>
    <row r="950" spans="1:12" ht="12.75">
      <c r="A950" s="86" t="s">
        <v>425</v>
      </c>
      <c r="B950" s="170">
        <v>0</v>
      </c>
      <c r="C950" s="171">
        <v>4</v>
      </c>
      <c r="D950" s="171">
        <v>3</v>
      </c>
      <c r="E950" s="171">
        <v>164</v>
      </c>
      <c r="F950" s="171">
        <v>2</v>
      </c>
      <c r="G950" s="171">
        <v>57</v>
      </c>
      <c r="H950" s="171">
        <v>4</v>
      </c>
      <c r="I950" s="172">
        <v>0</v>
      </c>
      <c r="J950" s="10"/>
      <c r="K950" s="12"/>
      <c r="L950" s="54"/>
    </row>
    <row r="951" spans="1:12" ht="12.75">
      <c r="A951" s="86" t="s">
        <v>426</v>
      </c>
      <c r="B951" s="170">
        <v>0</v>
      </c>
      <c r="C951" s="171">
        <v>1</v>
      </c>
      <c r="D951" s="171">
        <v>2</v>
      </c>
      <c r="E951" s="171">
        <v>86</v>
      </c>
      <c r="F951" s="171">
        <v>0</v>
      </c>
      <c r="G951" s="171">
        <v>34</v>
      </c>
      <c r="H951" s="171">
        <v>3</v>
      </c>
      <c r="I951" s="172">
        <v>0</v>
      </c>
      <c r="J951" s="10"/>
      <c r="K951" s="12"/>
      <c r="L951" s="54"/>
    </row>
    <row r="952" spans="1:12" ht="12.75">
      <c r="A952" s="86" t="s">
        <v>427</v>
      </c>
      <c r="B952" s="170">
        <v>0</v>
      </c>
      <c r="C952" s="171">
        <v>3</v>
      </c>
      <c r="D952" s="171">
        <v>0</v>
      </c>
      <c r="E952" s="171">
        <v>72</v>
      </c>
      <c r="F952" s="171">
        <v>1</v>
      </c>
      <c r="G952" s="171">
        <v>20</v>
      </c>
      <c r="H952" s="171">
        <v>3</v>
      </c>
      <c r="I952" s="172">
        <v>0</v>
      </c>
      <c r="J952" s="10"/>
      <c r="K952" s="12"/>
      <c r="L952" s="54"/>
    </row>
    <row r="953" spans="1:12" ht="12.75">
      <c r="A953" s="86" t="s">
        <v>428</v>
      </c>
      <c r="B953" s="170">
        <v>0</v>
      </c>
      <c r="C953" s="171">
        <v>8</v>
      </c>
      <c r="D953" s="171">
        <v>8</v>
      </c>
      <c r="E953" s="171">
        <v>124</v>
      </c>
      <c r="F953" s="171">
        <v>0</v>
      </c>
      <c r="G953" s="171">
        <v>60</v>
      </c>
      <c r="H953" s="171">
        <v>0</v>
      </c>
      <c r="I953" s="172">
        <v>0</v>
      </c>
      <c r="J953" s="10"/>
      <c r="K953" s="12"/>
      <c r="L953" s="54"/>
    </row>
    <row r="954" spans="1:12" ht="12.75">
      <c r="A954" s="86" t="s">
        <v>429</v>
      </c>
      <c r="B954" s="170">
        <v>0</v>
      </c>
      <c r="C954" s="171">
        <v>2</v>
      </c>
      <c r="D954" s="171">
        <v>1</v>
      </c>
      <c r="E954" s="171">
        <v>61</v>
      </c>
      <c r="F954" s="171">
        <v>2</v>
      </c>
      <c r="G954" s="171">
        <v>46</v>
      </c>
      <c r="H954" s="171">
        <v>3</v>
      </c>
      <c r="I954" s="172">
        <v>0</v>
      </c>
      <c r="J954" s="20"/>
      <c r="K954" s="22"/>
      <c r="L954" s="54"/>
    </row>
    <row r="955" spans="1:12" ht="12.75">
      <c r="A955" s="86" t="s">
        <v>57</v>
      </c>
      <c r="B955" s="178">
        <v>10</v>
      </c>
      <c r="C955" s="179">
        <v>30</v>
      </c>
      <c r="D955" s="179">
        <v>119</v>
      </c>
      <c r="E955" s="179">
        <v>1708</v>
      </c>
      <c r="F955" s="179">
        <v>35</v>
      </c>
      <c r="G955" s="179">
        <v>1306</v>
      </c>
      <c r="H955" s="179">
        <v>32</v>
      </c>
      <c r="I955" s="180">
        <v>0</v>
      </c>
      <c r="J955" s="68"/>
      <c r="K955" s="69"/>
      <c r="L955" s="54"/>
    </row>
    <row r="956" spans="1:12" ht="12.75">
      <c r="A956" s="32" t="s">
        <v>2</v>
      </c>
      <c r="B956" s="16">
        <f aca="true" t="shared" si="13" ref="B956:I956">SUM(B923:B955)</f>
        <v>52</v>
      </c>
      <c r="C956" s="16">
        <f t="shared" si="13"/>
        <v>224</v>
      </c>
      <c r="D956" s="16">
        <f t="shared" si="13"/>
        <v>370</v>
      </c>
      <c r="E956" s="16">
        <f t="shared" si="13"/>
        <v>8225</v>
      </c>
      <c r="F956" s="16">
        <f t="shared" si="13"/>
        <v>206</v>
      </c>
      <c r="G956" s="16">
        <f t="shared" si="13"/>
        <v>4930</v>
      </c>
      <c r="H956" s="16">
        <f t="shared" si="13"/>
        <v>160</v>
      </c>
      <c r="I956" s="16">
        <f t="shared" si="13"/>
        <v>0</v>
      </c>
      <c r="J956" s="16"/>
      <c r="K956" s="16"/>
      <c r="L956" s="54"/>
    </row>
    <row r="957" spans="1:11" ht="13.5" thickBot="1">
      <c r="A957" s="80"/>
      <c r="B957" s="17"/>
      <c r="C957" s="17"/>
      <c r="D957" s="17"/>
      <c r="E957" s="17"/>
      <c r="F957" s="17"/>
      <c r="G957" s="17"/>
      <c r="H957" s="17"/>
      <c r="I957" s="17"/>
      <c r="J957" s="17"/>
      <c r="K957" s="17"/>
    </row>
    <row r="958" spans="1:12" ht="13.5" thickBot="1">
      <c r="A958" s="18" t="s">
        <v>93</v>
      </c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54"/>
    </row>
    <row r="959" spans="1:12" ht="12.75">
      <c r="A959" s="9">
        <v>1</v>
      </c>
      <c r="B959" s="66"/>
      <c r="C959" s="67"/>
      <c r="D959" s="66"/>
      <c r="E959" s="109"/>
      <c r="F959" s="109"/>
      <c r="G959" s="109"/>
      <c r="H959" s="70"/>
      <c r="I959" s="70"/>
      <c r="J959" s="167">
        <v>358</v>
      </c>
      <c r="K959" s="169">
        <v>59</v>
      </c>
      <c r="L959" s="54"/>
    </row>
    <row r="960" spans="1:12" ht="12.75">
      <c r="A960" s="9">
        <v>2</v>
      </c>
      <c r="B960" s="10"/>
      <c r="C960" s="12"/>
      <c r="D960" s="10"/>
      <c r="E960" s="13"/>
      <c r="F960" s="13"/>
      <c r="G960" s="13"/>
      <c r="H960" s="11"/>
      <c r="I960" s="11"/>
      <c r="J960" s="173">
        <v>261</v>
      </c>
      <c r="K960" s="175">
        <v>59</v>
      </c>
      <c r="L960" s="54"/>
    </row>
    <row r="961" spans="1:12" ht="12.75">
      <c r="A961" s="9">
        <v>3</v>
      </c>
      <c r="B961" s="10"/>
      <c r="C961" s="12"/>
      <c r="D961" s="10"/>
      <c r="E961" s="13"/>
      <c r="F961" s="13"/>
      <c r="G961" s="13"/>
      <c r="H961" s="11"/>
      <c r="I961" s="11"/>
      <c r="J961" s="173">
        <v>315</v>
      </c>
      <c r="K961" s="175">
        <v>58</v>
      </c>
      <c r="L961" s="54"/>
    </row>
    <row r="962" spans="1:12" ht="12.75">
      <c r="A962" s="9">
        <v>4</v>
      </c>
      <c r="B962" s="10"/>
      <c r="C962" s="12"/>
      <c r="D962" s="10"/>
      <c r="E962" s="13"/>
      <c r="F962" s="13"/>
      <c r="G962" s="13"/>
      <c r="H962" s="11"/>
      <c r="I962" s="11"/>
      <c r="J962" s="173">
        <v>242</v>
      </c>
      <c r="K962" s="175">
        <v>16</v>
      </c>
      <c r="L962" s="54"/>
    </row>
    <row r="963" spans="1:12" ht="12.75">
      <c r="A963" s="9">
        <v>5</v>
      </c>
      <c r="B963" s="10"/>
      <c r="C963" s="12"/>
      <c r="D963" s="10"/>
      <c r="E963" s="13"/>
      <c r="F963" s="13"/>
      <c r="G963" s="13"/>
      <c r="H963" s="11"/>
      <c r="I963" s="11"/>
      <c r="J963" s="173">
        <v>70</v>
      </c>
      <c r="K963" s="175">
        <v>4</v>
      </c>
      <c r="L963" s="54"/>
    </row>
    <row r="964" spans="1:12" ht="12.75">
      <c r="A964" s="9">
        <v>6</v>
      </c>
      <c r="B964" s="68"/>
      <c r="C964" s="69"/>
      <c r="D964" s="68"/>
      <c r="E964" s="111"/>
      <c r="F964" s="111"/>
      <c r="G964" s="111"/>
      <c r="H964" s="38"/>
      <c r="I964" s="38"/>
      <c r="J964" s="173">
        <v>46</v>
      </c>
      <c r="K964" s="175">
        <v>3</v>
      </c>
      <c r="L964" s="54"/>
    </row>
    <row r="965" spans="1:12" ht="12.75">
      <c r="A965" s="32" t="s">
        <v>2</v>
      </c>
      <c r="B965" s="16"/>
      <c r="C965" s="16"/>
      <c r="D965" s="16"/>
      <c r="E965" s="16"/>
      <c r="F965" s="16"/>
      <c r="G965" s="16"/>
      <c r="H965" s="16"/>
      <c r="I965" s="16"/>
      <c r="J965" s="16">
        <f>SUM(J959:J964)</f>
        <v>1292</v>
      </c>
      <c r="K965" s="16">
        <f>SUM(K959:K964)</f>
        <v>199</v>
      </c>
      <c r="L965" s="54"/>
    </row>
    <row r="966" spans="1:12" ht="9.75" customHeight="1" thickBot="1">
      <c r="A966" s="77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54"/>
    </row>
    <row r="967" spans="1:12" ht="13.5" thickBot="1">
      <c r="A967" s="18" t="s">
        <v>94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4"/>
    </row>
    <row r="968" spans="1:12" ht="12.75">
      <c r="A968" s="86" t="s">
        <v>727</v>
      </c>
      <c r="B968" s="167">
        <v>3</v>
      </c>
      <c r="C968" s="168">
        <v>9</v>
      </c>
      <c r="D968" s="168">
        <v>9</v>
      </c>
      <c r="E968" s="181">
        <v>316</v>
      </c>
      <c r="F968" s="181">
        <v>3</v>
      </c>
      <c r="G968" s="181">
        <v>108</v>
      </c>
      <c r="H968" s="181">
        <v>1</v>
      </c>
      <c r="I968" s="169">
        <v>0</v>
      </c>
      <c r="J968" s="66"/>
      <c r="K968" s="67"/>
      <c r="L968" s="54"/>
    </row>
    <row r="969" spans="1:12" ht="12.75">
      <c r="A969" s="86" t="s">
        <v>728</v>
      </c>
      <c r="B969" s="173">
        <v>7</v>
      </c>
      <c r="C969" s="174">
        <v>5</v>
      </c>
      <c r="D969" s="174">
        <v>13</v>
      </c>
      <c r="E969" s="183">
        <v>458</v>
      </c>
      <c r="F969" s="183">
        <v>14</v>
      </c>
      <c r="G969" s="183">
        <v>94</v>
      </c>
      <c r="H969" s="183">
        <v>10</v>
      </c>
      <c r="I969" s="175">
        <v>0</v>
      </c>
      <c r="J969" s="10"/>
      <c r="K969" s="12"/>
      <c r="L969" s="54"/>
    </row>
    <row r="970" spans="1:12" ht="12.75">
      <c r="A970" s="86" t="s">
        <v>729</v>
      </c>
      <c r="B970" s="173">
        <v>0</v>
      </c>
      <c r="C970" s="174">
        <v>10</v>
      </c>
      <c r="D970" s="174">
        <v>8</v>
      </c>
      <c r="E970" s="183">
        <v>328</v>
      </c>
      <c r="F970" s="183">
        <v>1</v>
      </c>
      <c r="G970" s="183">
        <v>72</v>
      </c>
      <c r="H970" s="183">
        <v>4</v>
      </c>
      <c r="I970" s="175">
        <v>0</v>
      </c>
      <c r="J970" s="10"/>
      <c r="K970" s="12"/>
      <c r="L970" s="54"/>
    </row>
    <row r="971" spans="1:12" ht="12.75">
      <c r="A971" s="86" t="s">
        <v>730</v>
      </c>
      <c r="B971" s="173">
        <v>3</v>
      </c>
      <c r="C971" s="174">
        <v>12</v>
      </c>
      <c r="D971" s="174">
        <v>9</v>
      </c>
      <c r="E971" s="183">
        <v>317</v>
      </c>
      <c r="F971" s="183">
        <v>4</v>
      </c>
      <c r="G971" s="183">
        <v>66</v>
      </c>
      <c r="H971" s="183">
        <v>1</v>
      </c>
      <c r="I971" s="175">
        <v>0</v>
      </c>
      <c r="J971" s="10"/>
      <c r="K971" s="12"/>
      <c r="L971" s="54"/>
    </row>
    <row r="972" spans="1:12" ht="12.75">
      <c r="A972" s="86" t="s">
        <v>731</v>
      </c>
      <c r="B972" s="173">
        <v>0</v>
      </c>
      <c r="C972" s="174">
        <v>0</v>
      </c>
      <c r="D972" s="174">
        <v>0</v>
      </c>
      <c r="E972" s="183">
        <v>55</v>
      </c>
      <c r="F972" s="183">
        <v>0</v>
      </c>
      <c r="G972" s="183">
        <v>3</v>
      </c>
      <c r="H972" s="183">
        <v>0</v>
      </c>
      <c r="I972" s="175">
        <v>0</v>
      </c>
      <c r="J972" s="10"/>
      <c r="K972" s="12"/>
      <c r="L972" s="54"/>
    </row>
    <row r="973" spans="1:12" ht="12.75">
      <c r="A973" s="86" t="s">
        <v>732</v>
      </c>
      <c r="B973" s="173">
        <v>2</v>
      </c>
      <c r="C973" s="174">
        <v>6</v>
      </c>
      <c r="D973" s="174">
        <v>5</v>
      </c>
      <c r="E973" s="183">
        <v>242</v>
      </c>
      <c r="F973" s="183">
        <v>1</v>
      </c>
      <c r="G973" s="183">
        <v>39</v>
      </c>
      <c r="H973" s="183">
        <v>1</v>
      </c>
      <c r="I973" s="175">
        <v>0</v>
      </c>
      <c r="J973" s="10"/>
      <c r="K973" s="12"/>
      <c r="L973" s="54"/>
    </row>
    <row r="974" spans="1:12" ht="12.75">
      <c r="A974" s="86" t="s">
        <v>733</v>
      </c>
      <c r="B974" s="173">
        <v>1</v>
      </c>
      <c r="C974" s="174">
        <v>6</v>
      </c>
      <c r="D974" s="174">
        <v>1</v>
      </c>
      <c r="E974" s="183">
        <v>118</v>
      </c>
      <c r="F974" s="183">
        <v>1</v>
      </c>
      <c r="G974" s="183">
        <v>20</v>
      </c>
      <c r="H974" s="183">
        <v>3</v>
      </c>
      <c r="I974" s="175">
        <v>0</v>
      </c>
      <c r="J974" s="10"/>
      <c r="K974" s="12"/>
      <c r="L974" s="54"/>
    </row>
    <row r="975" spans="1:12" ht="12.75">
      <c r="A975" s="86" t="s">
        <v>734</v>
      </c>
      <c r="B975" s="173">
        <v>1</v>
      </c>
      <c r="C975" s="174">
        <v>2</v>
      </c>
      <c r="D975" s="174">
        <v>0</v>
      </c>
      <c r="E975" s="183">
        <v>74</v>
      </c>
      <c r="F975" s="183">
        <v>1</v>
      </c>
      <c r="G975" s="183">
        <v>4</v>
      </c>
      <c r="H975" s="183">
        <v>1</v>
      </c>
      <c r="I975" s="175">
        <v>0</v>
      </c>
      <c r="J975" s="10"/>
      <c r="K975" s="12"/>
      <c r="L975" s="54"/>
    </row>
    <row r="976" spans="1:12" ht="12.75">
      <c r="A976" s="86" t="s">
        <v>631</v>
      </c>
      <c r="B976" s="173">
        <v>0</v>
      </c>
      <c r="C976" s="174">
        <v>8</v>
      </c>
      <c r="D976" s="174">
        <v>6</v>
      </c>
      <c r="E976" s="183">
        <v>203</v>
      </c>
      <c r="F976" s="183">
        <v>3</v>
      </c>
      <c r="G976" s="183">
        <v>28</v>
      </c>
      <c r="H976" s="183">
        <v>3</v>
      </c>
      <c r="I976" s="175">
        <v>0</v>
      </c>
      <c r="J976" s="10"/>
      <c r="K976" s="12"/>
      <c r="L976" s="54"/>
    </row>
    <row r="977" spans="1:12" ht="12.75">
      <c r="A977" s="86" t="s">
        <v>735</v>
      </c>
      <c r="B977" s="173">
        <v>0</v>
      </c>
      <c r="C977" s="174">
        <v>4</v>
      </c>
      <c r="D977" s="174">
        <v>2</v>
      </c>
      <c r="E977" s="183">
        <v>164</v>
      </c>
      <c r="F977" s="183">
        <v>5</v>
      </c>
      <c r="G977" s="183">
        <v>29</v>
      </c>
      <c r="H977" s="183">
        <v>1</v>
      </c>
      <c r="I977" s="175">
        <v>0</v>
      </c>
      <c r="J977" s="10"/>
      <c r="K977" s="12"/>
      <c r="L977" s="54"/>
    </row>
    <row r="978" spans="1:12" ht="12.75">
      <c r="A978" s="86" t="s">
        <v>736</v>
      </c>
      <c r="B978" s="173">
        <v>0</v>
      </c>
      <c r="C978" s="174">
        <v>0</v>
      </c>
      <c r="D978" s="174">
        <v>2</v>
      </c>
      <c r="E978" s="183">
        <v>12</v>
      </c>
      <c r="F978" s="183">
        <v>0</v>
      </c>
      <c r="G978" s="183">
        <v>43</v>
      </c>
      <c r="H978" s="183">
        <v>0</v>
      </c>
      <c r="I978" s="175">
        <v>0</v>
      </c>
      <c r="J978" s="10"/>
      <c r="K978" s="12"/>
      <c r="L978" s="54"/>
    </row>
    <row r="979" spans="1:12" ht="13.5" customHeight="1">
      <c r="A979" s="86" t="s">
        <v>737</v>
      </c>
      <c r="B979" s="173">
        <v>0</v>
      </c>
      <c r="C979" s="174">
        <v>0</v>
      </c>
      <c r="D979" s="174">
        <v>2</v>
      </c>
      <c r="E979" s="183">
        <v>13</v>
      </c>
      <c r="F979" s="183">
        <v>2</v>
      </c>
      <c r="G979" s="183">
        <v>1</v>
      </c>
      <c r="H979" s="183">
        <v>1</v>
      </c>
      <c r="I979" s="175">
        <v>0</v>
      </c>
      <c r="J979" s="10"/>
      <c r="K979" s="12"/>
      <c r="L979" s="54"/>
    </row>
    <row r="980" spans="1:12" ht="11.25" customHeight="1">
      <c r="A980" s="86" t="s">
        <v>57</v>
      </c>
      <c r="B980" s="173">
        <v>5</v>
      </c>
      <c r="C980" s="174">
        <v>4</v>
      </c>
      <c r="D980" s="176">
        <v>5</v>
      </c>
      <c r="E980" s="183">
        <v>286</v>
      </c>
      <c r="F980" s="183">
        <v>2</v>
      </c>
      <c r="G980" s="183">
        <v>92</v>
      </c>
      <c r="H980" s="183">
        <v>4</v>
      </c>
      <c r="I980" s="175">
        <v>0</v>
      </c>
      <c r="J980" s="68"/>
      <c r="K980" s="69"/>
      <c r="L980" s="54"/>
    </row>
    <row r="981" spans="1:12" ht="12.75">
      <c r="A981" s="32" t="s">
        <v>2</v>
      </c>
      <c r="B981" s="16">
        <f aca="true" t="shared" si="14" ref="B981:I981">SUM(B968:B980)</f>
        <v>22</v>
      </c>
      <c r="C981" s="16">
        <f t="shared" si="14"/>
        <v>66</v>
      </c>
      <c r="D981" s="16">
        <f t="shared" si="14"/>
        <v>62</v>
      </c>
      <c r="E981" s="16">
        <f t="shared" si="14"/>
        <v>2586</v>
      </c>
      <c r="F981" s="16">
        <f t="shared" si="14"/>
        <v>37</v>
      </c>
      <c r="G981" s="16">
        <f t="shared" si="14"/>
        <v>599</v>
      </c>
      <c r="H981" s="16">
        <f t="shared" si="14"/>
        <v>30</v>
      </c>
      <c r="I981" s="16">
        <f t="shared" si="14"/>
        <v>0</v>
      </c>
      <c r="J981" s="16"/>
      <c r="K981" s="16"/>
      <c r="L981" s="54"/>
    </row>
    <row r="982" spans="1:12" ht="13.5" thickBot="1">
      <c r="A982" s="34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54"/>
    </row>
    <row r="983" spans="1:12" ht="13.5" thickBot="1">
      <c r="A983" s="18" t="s">
        <v>95</v>
      </c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4"/>
    </row>
    <row r="984" spans="1:12" ht="12.75">
      <c r="A984" s="9">
        <v>1</v>
      </c>
      <c r="B984" s="167">
        <v>5</v>
      </c>
      <c r="C984" s="168">
        <v>14</v>
      </c>
      <c r="D984" s="169">
        <v>11</v>
      </c>
      <c r="E984" s="181">
        <v>429</v>
      </c>
      <c r="F984" s="181">
        <v>11</v>
      </c>
      <c r="G984" s="181">
        <v>164</v>
      </c>
      <c r="H984" s="181">
        <v>9</v>
      </c>
      <c r="I984" s="169">
        <v>0</v>
      </c>
      <c r="J984" s="66"/>
      <c r="K984" s="67"/>
      <c r="L984" s="54"/>
    </row>
    <row r="985" spans="1:12" ht="12.75">
      <c r="A985" s="9">
        <v>2</v>
      </c>
      <c r="B985" s="173">
        <v>6</v>
      </c>
      <c r="C985" s="174">
        <v>30</v>
      </c>
      <c r="D985" s="175">
        <v>23</v>
      </c>
      <c r="E985" s="183">
        <v>1025</v>
      </c>
      <c r="F985" s="183">
        <v>15</v>
      </c>
      <c r="G985" s="183">
        <v>274</v>
      </c>
      <c r="H985" s="183">
        <v>11</v>
      </c>
      <c r="I985" s="175">
        <v>1</v>
      </c>
      <c r="J985" s="10"/>
      <c r="K985" s="12"/>
      <c r="L985" s="54"/>
    </row>
    <row r="986" spans="1:12" ht="12.75">
      <c r="A986" s="9">
        <v>3</v>
      </c>
      <c r="B986" s="173">
        <v>6</v>
      </c>
      <c r="C986" s="174">
        <v>10</v>
      </c>
      <c r="D986" s="175">
        <v>7</v>
      </c>
      <c r="E986" s="183">
        <v>385</v>
      </c>
      <c r="F986" s="183">
        <v>13</v>
      </c>
      <c r="G986" s="183">
        <v>153</v>
      </c>
      <c r="H986" s="183">
        <v>12</v>
      </c>
      <c r="I986" s="175">
        <v>0</v>
      </c>
      <c r="J986" s="10"/>
      <c r="K986" s="12"/>
      <c r="L986" s="54"/>
    </row>
    <row r="987" spans="1:12" ht="12.75">
      <c r="A987" s="9">
        <v>4</v>
      </c>
      <c r="B987" s="173">
        <v>0</v>
      </c>
      <c r="C987" s="174">
        <v>8</v>
      </c>
      <c r="D987" s="175">
        <v>8</v>
      </c>
      <c r="E987" s="183">
        <v>254</v>
      </c>
      <c r="F987" s="183">
        <v>4</v>
      </c>
      <c r="G987" s="183">
        <v>70</v>
      </c>
      <c r="H987" s="183">
        <v>9</v>
      </c>
      <c r="I987" s="175">
        <v>0</v>
      </c>
      <c r="J987" s="10"/>
      <c r="K987" s="12"/>
      <c r="L987" s="54"/>
    </row>
    <row r="988" spans="1:12" ht="12.75">
      <c r="A988" s="9">
        <v>5</v>
      </c>
      <c r="B988" s="173">
        <v>0</v>
      </c>
      <c r="C988" s="174">
        <v>32</v>
      </c>
      <c r="D988" s="175">
        <v>29</v>
      </c>
      <c r="E988" s="183">
        <v>826</v>
      </c>
      <c r="F988" s="183">
        <v>15</v>
      </c>
      <c r="G988" s="183">
        <v>252</v>
      </c>
      <c r="H988" s="183">
        <v>13</v>
      </c>
      <c r="I988" s="175">
        <v>2</v>
      </c>
      <c r="J988" s="10"/>
      <c r="K988" s="12"/>
      <c r="L988" s="54"/>
    </row>
    <row r="989" spans="1:12" ht="12.75">
      <c r="A989" s="9">
        <v>6</v>
      </c>
      <c r="B989" s="173">
        <v>4</v>
      </c>
      <c r="C989" s="174">
        <v>8</v>
      </c>
      <c r="D989" s="175">
        <v>13</v>
      </c>
      <c r="E989" s="183">
        <v>655</v>
      </c>
      <c r="F989" s="183">
        <v>12</v>
      </c>
      <c r="G989" s="183">
        <v>191</v>
      </c>
      <c r="H989" s="183">
        <v>9</v>
      </c>
      <c r="I989" s="175">
        <v>0</v>
      </c>
      <c r="J989" s="10"/>
      <c r="K989" s="12"/>
      <c r="L989" s="54"/>
    </row>
    <row r="990" spans="1:12" ht="12.75">
      <c r="A990" s="9">
        <v>7</v>
      </c>
      <c r="B990" s="173">
        <v>2</v>
      </c>
      <c r="C990" s="174">
        <v>3</v>
      </c>
      <c r="D990" s="175">
        <v>2</v>
      </c>
      <c r="E990" s="183">
        <v>183</v>
      </c>
      <c r="F990" s="183">
        <v>4</v>
      </c>
      <c r="G990" s="183">
        <v>28</v>
      </c>
      <c r="H990" s="183">
        <v>7</v>
      </c>
      <c r="I990" s="175">
        <v>0</v>
      </c>
      <c r="J990" s="10"/>
      <c r="K990" s="12"/>
      <c r="L990" s="54"/>
    </row>
    <row r="991" spans="1:12" ht="12.75">
      <c r="A991" s="9">
        <v>8</v>
      </c>
      <c r="B991" s="173">
        <v>19</v>
      </c>
      <c r="C991" s="174">
        <v>19</v>
      </c>
      <c r="D991" s="175">
        <v>26</v>
      </c>
      <c r="E991" s="183">
        <v>935</v>
      </c>
      <c r="F991" s="183">
        <v>10</v>
      </c>
      <c r="G991" s="183">
        <v>198</v>
      </c>
      <c r="H991" s="183">
        <v>10</v>
      </c>
      <c r="I991" s="175">
        <v>0</v>
      </c>
      <c r="J991" s="10"/>
      <c r="K991" s="12"/>
      <c r="L991" s="54"/>
    </row>
    <row r="992" spans="1:12" ht="12.75">
      <c r="A992" s="9">
        <v>9</v>
      </c>
      <c r="B992" s="173">
        <v>7</v>
      </c>
      <c r="C992" s="174">
        <v>17</v>
      </c>
      <c r="D992" s="175">
        <v>14</v>
      </c>
      <c r="E992" s="183">
        <v>651</v>
      </c>
      <c r="F992" s="183">
        <v>15</v>
      </c>
      <c r="G992" s="183">
        <v>125</v>
      </c>
      <c r="H992" s="183">
        <v>14</v>
      </c>
      <c r="I992" s="175">
        <v>0</v>
      </c>
      <c r="J992" s="10"/>
      <c r="K992" s="12"/>
      <c r="L992" s="54"/>
    </row>
    <row r="993" spans="1:12" ht="12.75">
      <c r="A993" s="9">
        <v>10</v>
      </c>
      <c r="B993" s="173">
        <v>0</v>
      </c>
      <c r="C993" s="174">
        <v>2</v>
      </c>
      <c r="D993" s="175">
        <v>1</v>
      </c>
      <c r="E993" s="183">
        <v>121</v>
      </c>
      <c r="F993" s="183">
        <v>3</v>
      </c>
      <c r="G993" s="183">
        <v>16</v>
      </c>
      <c r="H993" s="183">
        <v>1</v>
      </c>
      <c r="I993" s="175">
        <v>0</v>
      </c>
      <c r="J993" s="68"/>
      <c r="K993" s="69"/>
      <c r="L993" s="54"/>
    </row>
    <row r="994" spans="1:12" ht="12.75">
      <c r="A994" s="32" t="s">
        <v>2</v>
      </c>
      <c r="B994" s="16">
        <f>SUM(B984:B993)</f>
        <v>49</v>
      </c>
      <c r="C994" s="16">
        <f>SUM(C984:C993)</f>
        <v>143</v>
      </c>
      <c r="D994" s="16">
        <f aca="true" t="shared" si="15" ref="D994:I994">SUM(D984:D993)</f>
        <v>134</v>
      </c>
      <c r="E994" s="16">
        <f t="shared" si="15"/>
        <v>5464</v>
      </c>
      <c r="F994" s="16">
        <f t="shared" si="15"/>
        <v>102</v>
      </c>
      <c r="G994" s="16">
        <f t="shared" si="15"/>
        <v>1471</v>
      </c>
      <c r="H994" s="16">
        <f t="shared" si="15"/>
        <v>95</v>
      </c>
      <c r="I994" s="16">
        <f t="shared" si="15"/>
        <v>3</v>
      </c>
      <c r="J994" s="16"/>
      <c r="K994" s="16"/>
      <c r="L994" s="54"/>
    </row>
    <row r="995" spans="1:12" ht="13.5" thickBot="1">
      <c r="A995" s="78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54"/>
    </row>
    <row r="996" spans="1:12" ht="13.5" thickBot="1">
      <c r="A996" s="18" t="s">
        <v>96</v>
      </c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54"/>
    </row>
    <row r="997" spans="1:12" ht="12.75">
      <c r="A997" s="9">
        <v>1</v>
      </c>
      <c r="B997" s="66"/>
      <c r="C997" s="67"/>
      <c r="D997" s="66"/>
      <c r="E997" s="109"/>
      <c r="F997" s="109"/>
      <c r="G997" s="109"/>
      <c r="H997" s="70"/>
      <c r="I997" s="70"/>
      <c r="J997" s="167">
        <v>289</v>
      </c>
      <c r="K997" s="169">
        <v>169</v>
      </c>
      <c r="L997" s="54"/>
    </row>
    <row r="998" spans="1:12" ht="12.75">
      <c r="A998" s="9">
        <v>2</v>
      </c>
      <c r="B998" s="10"/>
      <c r="C998" s="12"/>
      <c r="D998" s="10"/>
      <c r="E998" s="13"/>
      <c r="F998" s="13"/>
      <c r="G998" s="13"/>
      <c r="H998" s="11"/>
      <c r="I998" s="11"/>
      <c r="J998" s="173">
        <v>389</v>
      </c>
      <c r="K998" s="175">
        <v>173</v>
      </c>
      <c r="L998" s="54"/>
    </row>
    <row r="999" spans="1:12" ht="12.75">
      <c r="A999" s="9">
        <v>3</v>
      </c>
      <c r="B999" s="10"/>
      <c r="C999" s="12"/>
      <c r="D999" s="10"/>
      <c r="E999" s="13"/>
      <c r="F999" s="13"/>
      <c r="G999" s="13"/>
      <c r="H999" s="11"/>
      <c r="I999" s="11"/>
      <c r="J999" s="173">
        <v>416</v>
      </c>
      <c r="K999" s="175">
        <v>176</v>
      </c>
      <c r="L999" s="54"/>
    </row>
    <row r="1000" spans="1:12" ht="12.75">
      <c r="A1000" s="62">
        <v>4</v>
      </c>
      <c r="B1000" s="10"/>
      <c r="C1000" s="12"/>
      <c r="D1000" s="10"/>
      <c r="E1000" s="13"/>
      <c r="F1000" s="13"/>
      <c r="G1000" s="13"/>
      <c r="H1000" s="11"/>
      <c r="I1000" s="11"/>
      <c r="J1000" s="173">
        <v>194</v>
      </c>
      <c r="K1000" s="175">
        <v>26</v>
      </c>
      <c r="L1000" s="54"/>
    </row>
    <row r="1001" spans="1:12" ht="12.75">
      <c r="A1001" s="62">
        <v>5</v>
      </c>
      <c r="B1001" s="10"/>
      <c r="C1001" s="12"/>
      <c r="D1001" s="10"/>
      <c r="E1001" s="13"/>
      <c r="F1001" s="13"/>
      <c r="G1001" s="13"/>
      <c r="H1001" s="11"/>
      <c r="I1001" s="11"/>
      <c r="J1001" s="173">
        <v>90</v>
      </c>
      <c r="K1001" s="175">
        <v>4</v>
      </c>
      <c r="L1001" s="54"/>
    </row>
    <row r="1002" spans="1:12" ht="12.75">
      <c r="A1002" s="9">
        <v>6</v>
      </c>
      <c r="B1002" s="10"/>
      <c r="C1002" s="12"/>
      <c r="D1002" s="10"/>
      <c r="E1002" s="13"/>
      <c r="F1002" s="13"/>
      <c r="G1002" s="13"/>
      <c r="H1002" s="11"/>
      <c r="I1002" s="11"/>
      <c r="J1002" s="173">
        <v>159</v>
      </c>
      <c r="K1002" s="175">
        <v>100</v>
      </c>
      <c r="L1002" s="54"/>
    </row>
    <row r="1003" spans="1:12" ht="12.75">
      <c r="A1003" s="32" t="s">
        <v>2</v>
      </c>
      <c r="B1003" s="16"/>
      <c r="C1003" s="16"/>
      <c r="D1003" s="16"/>
      <c r="E1003" s="16"/>
      <c r="F1003" s="16"/>
      <c r="G1003" s="16"/>
      <c r="H1003" s="16"/>
      <c r="I1003" s="16"/>
      <c r="J1003" s="16">
        <f>SUM(J997:J1002)</f>
        <v>1537</v>
      </c>
      <c r="K1003" s="16">
        <f>SUM(K997:K1002)</f>
        <v>648</v>
      </c>
      <c r="L1003" s="54"/>
    </row>
    <row r="1004" spans="1:12" ht="13.5" thickBot="1">
      <c r="A1004" s="35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54"/>
    </row>
    <row r="1005" spans="1:12" ht="13.5" thickBot="1">
      <c r="A1005" s="18" t="s">
        <v>97</v>
      </c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4"/>
    </row>
    <row r="1006" spans="1:12" ht="12.75">
      <c r="A1006" s="211" t="s">
        <v>738</v>
      </c>
      <c r="B1006" s="167">
        <v>0</v>
      </c>
      <c r="C1006" s="168">
        <v>1</v>
      </c>
      <c r="D1006" s="168">
        <v>0</v>
      </c>
      <c r="E1006" s="168">
        <v>74</v>
      </c>
      <c r="F1006" s="168">
        <v>0</v>
      </c>
      <c r="G1006" s="168">
        <v>20</v>
      </c>
      <c r="H1006" s="168">
        <v>1</v>
      </c>
      <c r="I1006" s="169">
        <v>0</v>
      </c>
      <c r="J1006" s="66"/>
      <c r="K1006" s="67"/>
      <c r="L1006" s="54"/>
    </row>
    <row r="1007" spans="1:12" ht="12.75">
      <c r="A1007" s="211" t="s">
        <v>546</v>
      </c>
      <c r="B1007" s="173">
        <v>1</v>
      </c>
      <c r="C1007" s="174">
        <v>3</v>
      </c>
      <c r="D1007" s="174">
        <v>4</v>
      </c>
      <c r="E1007" s="174">
        <v>102</v>
      </c>
      <c r="F1007" s="174">
        <v>2</v>
      </c>
      <c r="G1007" s="174">
        <v>103</v>
      </c>
      <c r="H1007" s="174">
        <v>3</v>
      </c>
      <c r="I1007" s="175">
        <v>0</v>
      </c>
      <c r="J1007" s="10"/>
      <c r="K1007" s="12"/>
      <c r="L1007" s="54"/>
    </row>
    <row r="1008" spans="1:12" ht="12.75">
      <c r="A1008" s="211" t="s">
        <v>547</v>
      </c>
      <c r="B1008" s="170">
        <v>2</v>
      </c>
      <c r="C1008" s="171">
        <v>8</v>
      </c>
      <c r="D1008" s="171">
        <v>12</v>
      </c>
      <c r="E1008" s="171">
        <v>165</v>
      </c>
      <c r="F1008" s="171">
        <v>4</v>
      </c>
      <c r="G1008" s="171">
        <v>167</v>
      </c>
      <c r="H1008" s="171">
        <v>6</v>
      </c>
      <c r="I1008" s="175">
        <v>0</v>
      </c>
      <c r="J1008" s="10"/>
      <c r="K1008" s="12"/>
      <c r="L1008" s="54"/>
    </row>
    <row r="1009" spans="1:12" ht="12.75">
      <c r="A1009" s="211" t="s">
        <v>548</v>
      </c>
      <c r="B1009" s="173">
        <v>0</v>
      </c>
      <c r="C1009" s="174">
        <v>6</v>
      </c>
      <c r="D1009" s="174">
        <v>7</v>
      </c>
      <c r="E1009" s="174">
        <v>99</v>
      </c>
      <c r="F1009" s="174">
        <v>1</v>
      </c>
      <c r="G1009" s="174">
        <v>67</v>
      </c>
      <c r="H1009" s="174">
        <v>5</v>
      </c>
      <c r="I1009" s="175">
        <v>0</v>
      </c>
      <c r="J1009" s="10"/>
      <c r="K1009" s="12"/>
      <c r="L1009" s="54"/>
    </row>
    <row r="1010" spans="1:12" ht="12.75">
      <c r="A1010" s="211" t="s">
        <v>549</v>
      </c>
      <c r="B1010" s="173">
        <v>2</v>
      </c>
      <c r="C1010" s="174">
        <v>10</v>
      </c>
      <c r="D1010" s="174">
        <v>25</v>
      </c>
      <c r="E1010" s="174">
        <v>300</v>
      </c>
      <c r="F1010" s="174">
        <v>8</v>
      </c>
      <c r="G1010" s="174">
        <v>189</v>
      </c>
      <c r="H1010" s="174">
        <v>10</v>
      </c>
      <c r="I1010" s="175">
        <v>0</v>
      </c>
      <c r="J1010" s="10"/>
      <c r="K1010" s="12"/>
      <c r="L1010" s="54"/>
    </row>
    <row r="1011" spans="1:12" ht="12.75">
      <c r="A1011" s="211" t="s">
        <v>550</v>
      </c>
      <c r="B1011" s="173">
        <v>7</v>
      </c>
      <c r="C1011" s="174">
        <v>32</v>
      </c>
      <c r="D1011" s="174">
        <v>29</v>
      </c>
      <c r="E1011" s="174">
        <v>379</v>
      </c>
      <c r="F1011" s="174">
        <v>15</v>
      </c>
      <c r="G1011" s="174">
        <v>266</v>
      </c>
      <c r="H1011" s="174">
        <v>17</v>
      </c>
      <c r="I1011" s="175">
        <v>0</v>
      </c>
      <c r="J1011" s="10"/>
      <c r="K1011" s="12"/>
      <c r="L1011" s="54"/>
    </row>
    <row r="1012" spans="1:12" ht="12.75">
      <c r="A1012" s="211" t="s">
        <v>551</v>
      </c>
      <c r="B1012" s="173">
        <v>0</v>
      </c>
      <c r="C1012" s="174">
        <v>1</v>
      </c>
      <c r="D1012" s="174">
        <v>1</v>
      </c>
      <c r="E1012" s="174">
        <v>24</v>
      </c>
      <c r="F1012" s="174">
        <v>0</v>
      </c>
      <c r="G1012" s="174">
        <v>30</v>
      </c>
      <c r="H1012" s="174">
        <v>0</v>
      </c>
      <c r="I1012" s="175">
        <v>0</v>
      </c>
      <c r="J1012" s="10"/>
      <c r="K1012" s="12"/>
      <c r="L1012" s="54"/>
    </row>
    <row r="1013" spans="1:12" ht="12.75">
      <c r="A1013" s="211" t="s">
        <v>552</v>
      </c>
      <c r="B1013" s="173">
        <v>1</v>
      </c>
      <c r="C1013" s="174">
        <v>10</v>
      </c>
      <c r="D1013" s="174">
        <v>4</v>
      </c>
      <c r="E1013" s="174">
        <v>106</v>
      </c>
      <c r="F1013" s="174">
        <v>3</v>
      </c>
      <c r="G1013" s="174">
        <v>42</v>
      </c>
      <c r="H1013" s="174">
        <v>7</v>
      </c>
      <c r="I1013" s="175">
        <v>0</v>
      </c>
      <c r="J1013" s="10"/>
      <c r="K1013" s="12"/>
      <c r="L1013" s="54"/>
    </row>
    <row r="1014" spans="1:12" ht="12.75">
      <c r="A1014" s="211" t="s">
        <v>553</v>
      </c>
      <c r="B1014" s="173">
        <v>4</v>
      </c>
      <c r="C1014" s="174">
        <v>23</v>
      </c>
      <c r="D1014" s="174">
        <v>16</v>
      </c>
      <c r="E1014" s="174">
        <v>357</v>
      </c>
      <c r="F1014" s="174">
        <v>2</v>
      </c>
      <c r="G1014" s="174">
        <v>155</v>
      </c>
      <c r="H1014" s="174">
        <v>8</v>
      </c>
      <c r="I1014" s="175">
        <v>0</v>
      </c>
      <c r="J1014" s="10"/>
      <c r="K1014" s="12"/>
      <c r="L1014" s="54"/>
    </row>
    <row r="1015" spans="1:12" ht="12.75">
      <c r="A1015" s="211" t="s">
        <v>739</v>
      </c>
      <c r="B1015" s="173">
        <v>5</v>
      </c>
      <c r="C1015" s="174">
        <v>11</v>
      </c>
      <c r="D1015" s="174">
        <v>4</v>
      </c>
      <c r="E1015" s="174">
        <v>316</v>
      </c>
      <c r="F1015" s="174">
        <v>9</v>
      </c>
      <c r="G1015" s="174">
        <v>140</v>
      </c>
      <c r="H1015" s="174">
        <v>4</v>
      </c>
      <c r="I1015" s="175">
        <v>0</v>
      </c>
      <c r="J1015" s="10"/>
      <c r="K1015" s="12"/>
      <c r="L1015" s="54"/>
    </row>
    <row r="1016" spans="1:12" ht="12.75">
      <c r="A1016" s="211" t="s">
        <v>554</v>
      </c>
      <c r="B1016" s="173">
        <v>1</v>
      </c>
      <c r="C1016" s="174">
        <v>0</v>
      </c>
      <c r="D1016" s="174">
        <v>0</v>
      </c>
      <c r="E1016" s="174">
        <v>62</v>
      </c>
      <c r="F1016" s="174">
        <v>0</v>
      </c>
      <c r="G1016" s="174">
        <v>9</v>
      </c>
      <c r="H1016" s="174">
        <v>1</v>
      </c>
      <c r="I1016" s="175">
        <v>0</v>
      </c>
      <c r="J1016" s="10"/>
      <c r="K1016" s="12"/>
      <c r="L1016" s="54"/>
    </row>
    <row r="1017" spans="1:12" ht="12.75">
      <c r="A1017" s="211" t="s">
        <v>555</v>
      </c>
      <c r="B1017" s="173">
        <v>0</v>
      </c>
      <c r="C1017" s="174">
        <v>1</v>
      </c>
      <c r="D1017" s="174">
        <v>1</v>
      </c>
      <c r="E1017" s="174">
        <v>37</v>
      </c>
      <c r="F1017" s="174">
        <v>1</v>
      </c>
      <c r="G1017" s="174">
        <v>5</v>
      </c>
      <c r="H1017" s="174">
        <v>0</v>
      </c>
      <c r="I1017" s="175">
        <v>0</v>
      </c>
      <c r="J1017" s="10"/>
      <c r="K1017" s="12"/>
      <c r="L1017" s="54"/>
    </row>
    <row r="1018" spans="1:12" ht="12.75">
      <c r="A1018" s="211" t="s">
        <v>556</v>
      </c>
      <c r="B1018" s="173">
        <v>0</v>
      </c>
      <c r="C1018" s="174">
        <v>1</v>
      </c>
      <c r="D1018" s="174">
        <v>0</v>
      </c>
      <c r="E1018" s="174">
        <v>10</v>
      </c>
      <c r="F1018" s="174">
        <v>0</v>
      </c>
      <c r="G1018" s="174">
        <v>9</v>
      </c>
      <c r="H1018" s="174">
        <v>0</v>
      </c>
      <c r="I1018" s="175">
        <v>0</v>
      </c>
      <c r="J1018" s="10"/>
      <c r="K1018" s="12"/>
      <c r="L1018" s="54"/>
    </row>
    <row r="1019" spans="1:12" ht="12.75">
      <c r="A1019" s="211" t="s">
        <v>57</v>
      </c>
      <c r="B1019" s="186">
        <v>0</v>
      </c>
      <c r="C1019" s="176">
        <v>4</v>
      </c>
      <c r="D1019" s="176">
        <v>16</v>
      </c>
      <c r="E1019" s="176">
        <v>297</v>
      </c>
      <c r="F1019" s="176">
        <v>5</v>
      </c>
      <c r="G1019" s="176">
        <v>225</v>
      </c>
      <c r="H1019" s="176">
        <v>10</v>
      </c>
      <c r="I1019" s="175">
        <v>0</v>
      </c>
      <c r="J1019" s="68"/>
      <c r="K1019" s="69"/>
      <c r="L1019" s="54"/>
    </row>
    <row r="1020" spans="1:12" ht="12.75">
      <c r="A1020" s="32" t="s">
        <v>2</v>
      </c>
      <c r="B1020" s="16">
        <f aca="true" t="shared" si="16" ref="B1020:I1020">SUM(B1006:B1019)</f>
        <v>23</v>
      </c>
      <c r="C1020" s="16">
        <f t="shared" si="16"/>
        <v>111</v>
      </c>
      <c r="D1020" s="16">
        <f t="shared" si="16"/>
        <v>119</v>
      </c>
      <c r="E1020" s="16">
        <f t="shared" si="16"/>
        <v>2328</v>
      </c>
      <c r="F1020" s="16">
        <f t="shared" si="16"/>
        <v>50</v>
      </c>
      <c r="G1020" s="16">
        <f t="shared" si="16"/>
        <v>1427</v>
      </c>
      <c r="H1020" s="16">
        <f t="shared" si="16"/>
        <v>72</v>
      </c>
      <c r="I1020" s="16">
        <f t="shared" si="16"/>
        <v>0</v>
      </c>
      <c r="J1020" s="16"/>
      <c r="K1020" s="16"/>
      <c r="L1020" s="54"/>
    </row>
    <row r="1021" spans="1:12" ht="4.5" customHeight="1" thickBot="1">
      <c r="A1021" s="78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54"/>
    </row>
    <row r="1022" spans="1:12" ht="13.5" thickBot="1">
      <c r="A1022" s="18" t="s">
        <v>98</v>
      </c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54"/>
    </row>
    <row r="1023" spans="1:12" ht="12.75">
      <c r="A1023" s="86">
        <v>1</v>
      </c>
      <c r="B1023" s="66"/>
      <c r="C1023" s="67"/>
      <c r="D1023" s="66"/>
      <c r="E1023" s="109"/>
      <c r="F1023" s="109"/>
      <c r="G1023" s="109"/>
      <c r="H1023" s="70"/>
      <c r="I1023" s="70"/>
      <c r="J1023" s="167">
        <v>346</v>
      </c>
      <c r="K1023" s="169">
        <v>145</v>
      </c>
      <c r="L1023" s="54"/>
    </row>
    <row r="1024" spans="1:12" ht="12.75">
      <c r="A1024" s="86">
        <v>2</v>
      </c>
      <c r="B1024" s="10"/>
      <c r="C1024" s="12"/>
      <c r="D1024" s="10"/>
      <c r="E1024" s="13"/>
      <c r="F1024" s="13"/>
      <c r="G1024" s="13"/>
      <c r="H1024" s="11"/>
      <c r="I1024" s="11"/>
      <c r="J1024" s="170">
        <v>191</v>
      </c>
      <c r="K1024" s="172">
        <v>102</v>
      </c>
      <c r="L1024" s="54"/>
    </row>
    <row r="1025" spans="1:12" ht="12.75">
      <c r="A1025" s="86">
        <v>3</v>
      </c>
      <c r="B1025" s="10"/>
      <c r="C1025" s="12"/>
      <c r="D1025" s="10"/>
      <c r="E1025" s="13"/>
      <c r="F1025" s="13"/>
      <c r="G1025" s="13"/>
      <c r="H1025" s="11"/>
      <c r="I1025" s="11"/>
      <c r="J1025" s="170">
        <v>71</v>
      </c>
      <c r="K1025" s="172">
        <v>119</v>
      </c>
      <c r="L1025" s="54"/>
    </row>
    <row r="1026" spans="1:12" ht="12.75">
      <c r="A1026" s="86">
        <v>4</v>
      </c>
      <c r="B1026" s="20"/>
      <c r="C1026" s="22"/>
      <c r="D1026" s="20"/>
      <c r="E1026" s="110"/>
      <c r="F1026" s="110"/>
      <c r="G1026" s="110"/>
      <c r="H1026" s="21"/>
      <c r="I1026" s="21"/>
      <c r="J1026" s="170">
        <v>162</v>
      </c>
      <c r="K1026" s="172">
        <v>216</v>
      </c>
      <c r="L1026" s="54"/>
    </row>
    <row r="1027" spans="1:12" ht="12.75">
      <c r="A1027" s="86">
        <v>5</v>
      </c>
      <c r="B1027" s="20"/>
      <c r="C1027" s="22"/>
      <c r="D1027" s="20"/>
      <c r="E1027" s="110"/>
      <c r="F1027" s="110"/>
      <c r="G1027" s="110"/>
      <c r="H1027" s="21"/>
      <c r="I1027" s="21"/>
      <c r="J1027" s="170">
        <v>141</v>
      </c>
      <c r="K1027" s="172">
        <v>143</v>
      </c>
      <c r="L1027" s="54"/>
    </row>
    <row r="1028" spans="1:12" ht="12.75">
      <c r="A1028" s="86">
        <v>6</v>
      </c>
      <c r="B1028" s="20"/>
      <c r="C1028" s="22"/>
      <c r="D1028" s="20"/>
      <c r="E1028" s="110"/>
      <c r="F1028" s="110"/>
      <c r="G1028" s="110"/>
      <c r="H1028" s="21"/>
      <c r="I1028" s="21"/>
      <c r="J1028" s="170">
        <v>195</v>
      </c>
      <c r="K1028" s="172">
        <v>235</v>
      </c>
      <c r="L1028" s="54"/>
    </row>
    <row r="1029" spans="1:12" ht="12.75">
      <c r="A1029" s="86">
        <v>7</v>
      </c>
      <c r="B1029" s="20"/>
      <c r="C1029" s="22"/>
      <c r="D1029" s="20"/>
      <c r="E1029" s="110"/>
      <c r="F1029" s="110"/>
      <c r="G1029" s="110"/>
      <c r="H1029" s="21"/>
      <c r="I1029" s="21"/>
      <c r="J1029" s="170">
        <v>260</v>
      </c>
      <c r="K1029" s="172">
        <v>197</v>
      </c>
      <c r="L1029" s="54"/>
    </row>
    <row r="1030" spans="1:12" ht="12.75">
      <c r="A1030" s="86" t="s">
        <v>57</v>
      </c>
      <c r="B1030" s="68"/>
      <c r="C1030" s="69"/>
      <c r="D1030" s="68"/>
      <c r="E1030" s="111"/>
      <c r="F1030" s="111"/>
      <c r="G1030" s="111"/>
      <c r="H1030" s="38"/>
      <c r="I1030" s="38"/>
      <c r="J1030" s="178">
        <v>878</v>
      </c>
      <c r="K1030" s="180">
        <v>1346</v>
      </c>
      <c r="L1030" s="54"/>
    </row>
    <row r="1031" spans="1:12" ht="12.75">
      <c r="A1031" s="32" t="s">
        <v>2</v>
      </c>
      <c r="B1031" s="16"/>
      <c r="C1031" s="16"/>
      <c r="D1031" s="16"/>
      <c r="E1031" s="16"/>
      <c r="F1031" s="16"/>
      <c r="G1031" s="16"/>
      <c r="H1031" s="16"/>
      <c r="I1031" s="16"/>
      <c r="J1031" s="16">
        <f>SUM(J1023:J1030)</f>
        <v>2244</v>
      </c>
      <c r="K1031" s="16">
        <f>SUM(K1023:K1030)</f>
        <v>2503</v>
      </c>
      <c r="L1031" s="54"/>
    </row>
    <row r="1032" spans="1:12" ht="13.5" thickBot="1">
      <c r="A1032" s="35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54"/>
    </row>
    <row r="1033" spans="1:12" ht="13.5" thickBot="1">
      <c r="A1033" s="18" t="s">
        <v>139</v>
      </c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4"/>
    </row>
    <row r="1034" spans="1:12" ht="12.75">
      <c r="A1034" s="86" t="s">
        <v>173</v>
      </c>
      <c r="B1034" s="66"/>
      <c r="C1034" s="67"/>
      <c r="D1034" s="66"/>
      <c r="E1034" s="109"/>
      <c r="F1034" s="109"/>
      <c r="G1034" s="109"/>
      <c r="H1034" s="70"/>
      <c r="I1034" s="70"/>
      <c r="J1034" s="167">
        <v>331</v>
      </c>
      <c r="K1034" s="169">
        <v>88</v>
      </c>
      <c r="L1034" s="54"/>
    </row>
    <row r="1035" spans="1:12" ht="12.75">
      <c r="A1035" s="86" t="s">
        <v>172</v>
      </c>
      <c r="B1035" s="10"/>
      <c r="C1035" s="12"/>
      <c r="D1035" s="10"/>
      <c r="E1035" s="13"/>
      <c r="F1035" s="13"/>
      <c r="G1035" s="13"/>
      <c r="H1035" s="11"/>
      <c r="I1035" s="11"/>
      <c r="J1035" s="173">
        <v>386</v>
      </c>
      <c r="K1035" s="175">
        <v>92</v>
      </c>
      <c r="L1035" s="54"/>
    </row>
    <row r="1036" spans="1:12" ht="12.75">
      <c r="A1036" s="86" t="s">
        <v>174</v>
      </c>
      <c r="B1036" s="10"/>
      <c r="C1036" s="12"/>
      <c r="D1036" s="10"/>
      <c r="E1036" s="13"/>
      <c r="F1036" s="13"/>
      <c r="G1036" s="13"/>
      <c r="H1036" s="11"/>
      <c r="I1036" s="11"/>
      <c r="J1036" s="173">
        <v>302</v>
      </c>
      <c r="K1036" s="175">
        <v>92</v>
      </c>
      <c r="L1036" s="54"/>
    </row>
    <row r="1037" spans="1:12" ht="12.75">
      <c r="A1037" s="86" t="s">
        <v>175</v>
      </c>
      <c r="B1037" s="10"/>
      <c r="C1037" s="12"/>
      <c r="D1037" s="10"/>
      <c r="E1037" s="13"/>
      <c r="F1037" s="13"/>
      <c r="G1037" s="13"/>
      <c r="H1037" s="11"/>
      <c r="I1037" s="11"/>
      <c r="J1037" s="173">
        <v>237</v>
      </c>
      <c r="K1037" s="175">
        <v>80</v>
      </c>
      <c r="L1037" s="54"/>
    </row>
    <row r="1038" spans="1:12" ht="12.75">
      <c r="A1038" s="86" t="s">
        <v>176</v>
      </c>
      <c r="B1038" s="10"/>
      <c r="C1038" s="12"/>
      <c r="D1038" s="10"/>
      <c r="E1038" s="13"/>
      <c r="F1038" s="13"/>
      <c r="G1038" s="13"/>
      <c r="H1038" s="11"/>
      <c r="I1038" s="11"/>
      <c r="J1038" s="173">
        <v>270</v>
      </c>
      <c r="K1038" s="175">
        <v>109</v>
      </c>
      <c r="L1038" s="54"/>
    </row>
    <row r="1039" spans="1:12" ht="12.75">
      <c r="A1039" s="86" t="s">
        <v>177</v>
      </c>
      <c r="B1039" s="10"/>
      <c r="C1039" s="12"/>
      <c r="D1039" s="10"/>
      <c r="E1039" s="13"/>
      <c r="F1039" s="13"/>
      <c r="G1039" s="13"/>
      <c r="H1039" s="11"/>
      <c r="I1039" s="11"/>
      <c r="J1039" s="173">
        <v>240</v>
      </c>
      <c r="K1039" s="175">
        <v>46</v>
      </c>
      <c r="L1039" s="54"/>
    </row>
    <row r="1040" spans="1:12" ht="12.75">
      <c r="A1040" s="86" t="s">
        <v>178</v>
      </c>
      <c r="B1040" s="10"/>
      <c r="C1040" s="12"/>
      <c r="D1040" s="10"/>
      <c r="E1040" s="13"/>
      <c r="F1040" s="13"/>
      <c r="G1040" s="13"/>
      <c r="H1040" s="11"/>
      <c r="I1040" s="11"/>
      <c r="J1040" s="173">
        <v>202</v>
      </c>
      <c r="K1040" s="175">
        <v>62</v>
      </c>
      <c r="L1040" s="54"/>
    </row>
    <row r="1041" spans="1:12" ht="12.75">
      <c r="A1041" s="86" t="s">
        <v>179</v>
      </c>
      <c r="B1041" s="10"/>
      <c r="C1041" s="12"/>
      <c r="D1041" s="10"/>
      <c r="E1041" s="13"/>
      <c r="F1041" s="13"/>
      <c r="G1041" s="13"/>
      <c r="H1041" s="11"/>
      <c r="I1041" s="11"/>
      <c r="J1041" s="173">
        <v>389</v>
      </c>
      <c r="K1041" s="175">
        <v>99</v>
      </c>
      <c r="L1041" s="54"/>
    </row>
    <row r="1042" spans="1:12" ht="12.75">
      <c r="A1042" s="86" t="s">
        <v>180</v>
      </c>
      <c r="B1042" s="10"/>
      <c r="C1042" s="12"/>
      <c r="D1042" s="10"/>
      <c r="E1042" s="13"/>
      <c r="F1042" s="13"/>
      <c r="G1042" s="13"/>
      <c r="H1042" s="11"/>
      <c r="I1042" s="11"/>
      <c r="J1042" s="173">
        <v>344</v>
      </c>
      <c r="K1042" s="175">
        <v>84</v>
      </c>
      <c r="L1042" s="54"/>
    </row>
    <row r="1043" spans="1:12" ht="12.75">
      <c r="A1043" s="86" t="s">
        <v>181</v>
      </c>
      <c r="B1043" s="10"/>
      <c r="C1043" s="12"/>
      <c r="D1043" s="10"/>
      <c r="E1043" s="13"/>
      <c r="F1043" s="13"/>
      <c r="G1043" s="13"/>
      <c r="H1043" s="11"/>
      <c r="I1043" s="11"/>
      <c r="J1043" s="173">
        <v>372</v>
      </c>
      <c r="K1043" s="175">
        <v>93</v>
      </c>
      <c r="L1043" s="54"/>
    </row>
    <row r="1044" spans="1:12" ht="12.75">
      <c r="A1044" s="86" t="s">
        <v>182</v>
      </c>
      <c r="B1044" s="10"/>
      <c r="C1044" s="12"/>
      <c r="D1044" s="10"/>
      <c r="E1044" s="13"/>
      <c r="F1044" s="13"/>
      <c r="G1044" s="13"/>
      <c r="H1044" s="11"/>
      <c r="I1044" s="11"/>
      <c r="J1044" s="173">
        <v>353</v>
      </c>
      <c r="K1044" s="175">
        <v>112</v>
      </c>
      <c r="L1044" s="54"/>
    </row>
    <row r="1045" spans="1:12" ht="12.75">
      <c r="A1045" s="86" t="s">
        <v>183</v>
      </c>
      <c r="B1045" s="10"/>
      <c r="C1045" s="12"/>
      <c r="D1045" s="10"/>
      <c r="E1045" s="13"/>
      <c r="F1045" s="13"/>
      <c r="G1045" s="13"/>
      <c r="H1045" s="11"/>
      <c r="I1045" s="11"/>
      <c r="J1045" s="173">
        <v>247</v>
      </c>
      <c r="K1045" s="175">
        <v>53</v>
      </c>
      <c r="L1045" s="54"/>
    </row>
    <row r="1046" spans="1:12" ht="12.75">
      <c r="A1046" s="86" t="s">
        <v>184</v>
      </c>
      <c r="B1046" s="10"/>
      <c r="C1046" s="12"/>
      <c r="D1046" s="10"/>
      <c r="E1046" s="13"/>
      <c r="F1046" s="13"/>
      <c r="G1046" s="13"/>
      <c r="H1046" s="11"/>
      <c r="I1046" s="11"/>
      <c r="J1046" s="173">
        <v>393</v>
      </c>
      <c r="K1046" s="175">
        <v>91</v>
      </c>
      <c r="L1046" s="54"/>
    </row>
    <row r="1047" spans="1:12" ht="12.75">
      <c r="A1047" s="86" t="s">
        <v>185</v>
      </c>
      <c r="B1047" s="10"/>
      <c r="C1047" s="12"/>
      <c r="D1047" s="10"/>
      <c r="E1047" s="13"/>
      <c r="F1047" s="13"/>
      <c r="G1047" s="13"/>
      <c r="H1047" s="11"/>
      <c r="I1047" s="11"/>
      <c r="J1047" s="173">
        <v>348</v>
      </c>
      <c r="K1047" s="175">
        <v>75</v>
      </c>
      <c r="L1047" s="54"/>
    </row>
    <row r="1048" spans="1:12" ht="12.75">
      <c r="A1048" s="86" t="s">
        <v>186</v>
      </c>
      <c r="B1048" s="10"/>
      <c r="C1048" s="12"/>
      <c r="D1048" s="10"/>
      <c r="E1048" s="13"/>
      <c r="F1048" s="13"/>
      <c r="G1048" s="13"/>
      <c r="H1048" s="11"/>
      <c r="I1048" s="11"/>
      <c r="J1048" s="173">
        <v>466</v>
      </c>
      <c r="K1048" s="175">
        <v>93</v>
      </c>
      <c r="L1048" s="54"/>
    </row>
    <row r="1049" spans="1:12" ht="12.75">
      <c r="A1049" s="86" t="s">
        <v>430</v>
      </c>
      <c r="B1049" s="10"/>
      <c r="C1049" s="12"/>
      <c r="D1049" s="10"/>
      <c r="E1049" s="13"/>
      <c r="F1049" s="13"/>
      <c r="G1049" s="13"/>
      <c r="H1049" s="11"/>
      <c r="I1049" s="11"/>
      <c r="J1049" s="173">
        <v>325</v>
      </c>
      <c r="K1049" s="175">
        <v>97</v>
      </c>
      <c r="L1049" s="54"/>
    </row>
    <row r="1050" spans="1:12" ht="12.75">
      <c r="A1050" s="86" t="s">
        <v>187</v>
      </c>
      <c r="B1050" s="10"/>
      <c r="C1050" s="12"/>
      <c r="D1050" s="10"/>
      <c r="E1050" s="13"/>
      <c r="F1050" s="13"/>
      <c r="G1050" s="13"/>
      <c r="H1050" s="11"/>
      <c r="I1050" s="11"/>
      <c r="J1050" s="173">
        <v>157</v>
      </c>
      <c r="K1050" s="175">
        <v>21</v>
      </c>
      <c r="L1050" s="54"/>
    </row>
    <row r="1051" spans="1:12" ht="12.75">
      <c r="A1051" s="86" t="s">
        <v>188</v>
      </c>
      <c r="B1051" s="10"/>
      <c r="C1051" s="12"/>
      <c r="D1051" s="10"/>
      <c r="E1051" s="13"/>
      <c r="F1051" s="13"/>
      <c r="G1051" s="13"/>
      <c r="H1051" s="11"/>
      <c r="I1051" s="11"/>
      <c r="J1051" s="173">
        <v>188</v>
      </c>
      <c r="K1051" s="175">
        <v>37</v>
      </c>
      <c r="L1051" s="54"/>
    </row>
    <row r="1052" spans="1:12" ht="12.75">
      <c r="A1052" s="86" t="s">
        <v>189</v>
      </c>
      <c r="B1052" s="10"/>
      <c r="C1052" s="12"/>
      <c r="D1052" s="10"/>
      <c r="E1052" s="13"/>
      <c r="F1052" s="13"/>
      <c r="G1052" s="13"/>
      <c r="H1052" s="11"/>
      <c r="I1052" s="11"/>
      <c r="J1052" s="173">
        <v>226</v>
      </c>
      <c r="K1052" s="175">
        <v>173</v>
      </c>
      <c r="L1052" s="54"/>
    </row>
    <row r="1053" spans="1:12" ht="12.75">
      <c r="A1053" s="86" t="s">
        <v>190</v>
      </c>
      <c r="B1053" s="10"/>
      <c r="C1053" s="12"/>
      <c r="D1053" s="10"/>
      <c r="E1053" s="13"/>
      <c r="F1053" s="13"/>
      <c r="G1053" s="13"/>
      <c r="H1053" s="11"/>
      <c r="I1053" s="11"/>
      <c r="J1053" s="173">
        <v>235</v>
      </c>
      <c r="K1053" s="175">
        <v>150</v>
      </c>
      <c r="L1053" s="54"/>
    </row>
    <row r="1054" spans="1:12" ht="12.75">
      <c r="A1054" s="86" t="s">
        <v>191</v>
      </c>
      <c r="B1054" s="10"/>
      <c r="C1054" s="12"/>
      <c r="D1054" s="10"/>
      <c r="E1054" s="13"/>
      <c r="F1054" s="13"/>
      <c r="G1054" s="13"/>
      <c r="H1054" s="11"/>
      <c r="I1054" s="11"/>
      <c r="J1054" s="173">
        <v>250</v>
      </c>
      <c r="K1054" s="175">
        <v>184</v>
      </c>
      <c r="L1054" s="54"/>
    </row>
    <row r="1055" spans="1:12" ht="12.75">
      <c r="A1055" s="86" t="s">
        <v>192</v>
      </c>
      <c r="B1055" s="10"/>
      <c r="C1055" s="12"/>
      <c r="D1055" s="10"/>
      <c r="E1055" s="13"/>
      <c r="F1055" s="13"/>
      <c r="G1055" s="13"/>
      <c r="H1055" s="11"/>
      <c r="I1055" s="11"/>
      <c r="J1055" s="173">
        <v>255</v>
      </c>
      <c r="K1055" s="175">
        <v>143</v>
      </c>
      <c r="L1055" s="54"/>
    </row>
    <row r="1056" spans="1:12" ht="12.75">
      <c r="A1056" s="86" t="s">
        <v>193</v>
      </c>
      <c r="B1056" s="10"/>
      <c r="C1056" s="12"/>
      <c r="D1056" s="10"/>
      <c r="E1056" s="13"/>
      <c r="F1056" s="13"/>
      <c r="G1056" s="13"/>
      <c r="H1056" s="11"/>
      <c r="I1056" s="11"/>
      <c r="J1056" s="173">
        <v>316</v>
      </c>
      <c r="K1056" s="175">
        <v>117</v>
      </c>
      <c r="L1056" s="54"/>
    </row>
    <row r="1057" spans="1:12" ht="12.75">
      <c r="A1057" s="86" t="s">
        <v>194</v>
      </c>
      <c r="B1057" s="10"/>
      <c r="C1057" s="12"/>
      <c r="D1057" s="10"/>
      <c r="E1057" s="13"/>
      <c r="F1057" s="13"/>
      <c r="G1057" s="13"/>
      <c r="H1057" s="11"/>
      <c r="I1057" s="11"/>
      <c r="J1057" s="173">
        <v>352</v>
      </c>
      <c r="K1057" s="175">
        <v>97</v>
      </c>
      <c r="L1057" s="54"/>
    </row>
    <row r="1058" spans="1:12" ht="12.75">
      <c r="A1058" s="86" t="s">
        <v>195</v>
      </c>
      <c r="B1058" s="10"/>
      <c r="C1058" s="12"/>
      <c r="D1058" s="10"/>
      <c r="E1058" s="13"/>
      <c r="F1058" s="13"/>
      <c r="G1058" s="13"/>
      <c r="H1058" s="11"/>
      <c r="I1058" s="11"/>
      <c r="J1058" s="173">
        <v>256</v>
      </c>
      <c r="K1058" s="175">
        <v>137</v>
      </c>
      <c r="L1058" s="54"/>
    </row>
    <row r="1059" spans="1:12" ht="12.75">
      <c r="A1059" s="86" t="s">
        <v>196</v>
      </c>
      <c r="B1059" s="10"/>
      <c r="C1059" s="12"/>
      <c r="D1059" s="10"/>
      <c r="E1059" s="13"/>
      <c r="F1059" s="13"/>
      <c r="G1059" s="13"/>
      <c r="H1059" s="11"/>
      <c r="I1059" s="11"/>
      <c r="J1059" s="173">
        <v>286</v>
      </c>
      <c r="K1059" s="175">
        <v>113</v>
      </c>
      <c r="L1059" s="54"/>
    </row>
    <row r="1060" spans="1:12" ht="12.75">
      <c r="A1060" s="86" t="s">
        <v>197</v>
      </c>
      <c r="B1060" s="10"/>
      <c r="C1060" s="12"/>
      <c r="D1060" s="10"/>
      <c r="E1060" s="13"/>
      <c r="F1060" s="13"/>
      <c r="G1060" s="13"/>
      <c r="H1060" s="11"/>
      <c r="I1060" s="11"/>
      <c r="J1060" s="173">
        <v>348</v>
      </c>
      <c r="K1060" s="175">
        <v>184</v>
      </c>
      <c r="L1060" s="54"/>
    </row>
    <row r="1061" spans="1:12" ht="12.75">
      <c r="A1061" s="86" t="s">
        <v>198</v>
      </c>
      <c r="B1061" s="10"/>
      <c r="C1061" s="12"/>
      <c r="D1061" s="10"/>
      <c r="E1061" s="13"/>
      <c r="F1061" s="13"/>
      <c r="G1061" s="13"/>
      <c r="H1061" s="11"/>
      <c r="I1061" s="11"/>
      <c r="J1061" s="173">
        <v>242</v>
      </c>
      <c r="K1061" s="175">
        <v>115</v>
      </c>
      <c r="L1061" s="54"/>
    </row>
    <row r="1062" spans="1:12" ht="12.75">
      <c r="A1062" s="86" t="s">
        <v>199</v>
      </c>
      <c r="B1062" s="10"/>
      <c r="C1062" s="12"/>
      <c r="D1062" s="10"/>
      <c r="E1062" s="13"/>
      <c r="F1062" s="13"/>
      <c r="G1062" s="13"/>
      <c r="H1062" s="11"/>
      <c r="I1062" s="11"/>
      <c r="J1062" s="173">
        <v>267</v>
      </c>
      <c r="K1062" s="175">
        <v>146</v>
      </c>
      <c r="L1062" s="54"/>
    </row>
    <row r="1063" spans="1:12" ht="12.75">
      <c r="A1063" s="86" t="s">
        <v>200</v>
      </c>
      <c r="B1063" s="10"/>
      <c r="C1063" s="12"/>
      <c r="D1063" s="10"/>
      <c r="E1063" s="13"/>
      <c r="F1063" s="13"/>
      <c r="G1063" s="13"/>
      <c r="H1063" s="11"/>
      <c r="I1063" s="11"/>
      <c r="J1063" s="173">
        <v>313</v>
      </c>
      <c r="K1063" s="175">
        <v>110</v>
      </c>
      <c r="L1063" s="54"/>
    </row>
    <row r="1064" spans="1:12" ht="12.75">
      <c r="A1064" s="86" t="s">
        <v>201</v>
      </c>
      <c r="B1064" s="10"/>
      <c r="C1064" s="12"/>
      <c r="D1064" s="10"/>
      <c r="E1064" s="13"/>
      <c r="F1064" s="13"/>
      <c r="G1064" s="13"/>
      <c r="H1064" s="11"/>
      <c r="I1064" s="11"/>
      <c r="J1064" s="173">
        <v>294</v>
      </c>
      <c r="K1064" s="175">
        <v>165</v>
      </c>
      <c r="L1064" s="54"/>
    </row>
    <row r="1065" spans="1:12" ht="12.75">
      <c r="A1065" s="86" t="s">
        <v>202</v>
      </c>
      <c r="B1065" s="10"/>
      <c r="C1065" s="12"/>
      <c r="D1065" s="10"/>
      <c r="E1065" s="13"/>
      <c r="F1065" s="13"/>
      <c r="G1065" s="13"/>
      <c r="H1065" s="11"/>
      <c r="I1065" s="11"/>
      <c r="J1065" s="173">
        <v>284</v>
      </c>
      <c r="K1065" s="175">
        <v>170</v>
      </c>
      <c r="L1065" s="54"/>
    </row>
    <row r="1066" spans="1:12" ht="12.75">
      <c r="A1066" s="86" t="s">
        <v>203</v>
      </c>
      <c r="B1066" s="10"/>
      <c r="C1066" s="12"/>
      <c r="D1066" s="10"/>
      <c r="E1066" s="13"/>
      <c r="F1066" s="13"/>
      <c r="G1066" s="13"/>
      <c r="H1066" s="11"/>
      <c r="I1066" s="11"/>
      <c r="J1066" s="173">
        <v>180</v>
      </c>
      <c r="K1066" s="175">
        <v>65</v>
      </c>
      <c r="L1066" s="54"/>
    </row>
    <row r="1067" spans="1:12" ht="12.75">
      <c r="A1067" s="86" t="s">
        <v>204</v>
      </c>
      <c r="B1067" s="10"/>
      <c r="C1067" s="12"/>
      <c r="D1067" s="10"/>
      <c r="E1067" s="13"/>
      <c r="F1067" s="13"/>
      <c r="G1067" s="13"/>
      <c r="H1067" s="11"/>
      <c r="I1067" s="11"/>
      <c r="J1067" s="173">
        <v>173</v>
      </c>
      <c r="K1067" s="175">
        <v>107</v>
      </c>
      <c r="L1067" s="54"/>
    </row>
    <row r="1068" spans="1:12" ht="12.75">
      <c r="A1068" s="86" t="s">
        <v>205</v>
      </c>
      <c r="B1068" s="10"/>
      <c r="C1068" s="12"/>
      <c r="D1068" s="10"/>
      <c r="E1068" s="13"/>
      <c r="F1068" s="13"/>
      <c r="G1068" s="13"/>
      <c r="H1068" s="11"/>
      <c r="I1068" s="11"/>
      <c r="J1068" s="173">
        <v>207</v>
      </c>
      <c r="K1068" s="175">
        <v>104</v>
      </c>
      <c r="L1068" s="54"/>
    </row>
    <row r="1069" spans="1:12" ht="12.75">
      <c r="A1069" s="86" t="s">
        <v>206</v>
      </c>
      <c r="B1069" s="10"/>
      <c r="C1069" s="12"/>
      <c r="D1069" s="10"/>
      <c r="E1069" s="13"/>
      <c r="F1069" s="13"/>
      <c r="G1069" s="13"/>
      <c r="H1069" s="11"/>
      <c r="I1069" s="11"/>
      <c r="J1069" s="173">
        <v>289</v>
      </c>
      <c r="K1069" s="175">
        <v>126</v>
      </c>
      <c r="L1069" s="54"/>
    </row>
    <row r="1070" spans="1:12" ht="12.75">
      <c r="A1070" s="86" t="s">
        <v>207</v>
      </c>
      <c r="B1070" s="10"/>
      <c r="C1070" s="12"/>
      <c r="D1070" s="10"/>
      <c r="E1070" s="13"/>
      <c r="F1070" s="13"/>
      <c r="G1070" s="13"/>
      <c r="H1070" s="11"/>
      <c r="I1070" s="11"/>
      <c r="J1070" s="173">
        <v>298</v>
      </c>
      <c r="K1070" s="175">
        <v>122</v>
      </c>
      <c r="L1070" s="54"/>
    </row>
    <row r="1071" spans="1:12" ht="12.75">
      <c r="A1071" s="86" t="s">
        <v>208</v>
      </c>
      <c r="B1071" s="20"/>
      <c r="C1071" s="22"/>
      <c r="D1071" s="20"/>
      <c r="E1071" s="110"/>
      <c r="F1071" s="110"/>
      <c r="G1071" s="110"/>
      <c r="H1071" s="21"/>
      <c r="I1071" s="21"/>
      <c r="J1071" s="173">
        <v>545</v>
      </c>
      <c r="K1071" s="175">
        <v>231</v>
      </c>
      <c r="L1071" s="54"/>
    </row>
    <row r="1072" spans="1:12" ht="12.75">
      <c r="A1072" s="210" t="s">
        <v>431</v>
      </c>
      <c r="B1072" s="10"/>
      <c r="C1072" s="12"/>
      <c r="D1072" s="10"/>
      <c r="E1072" s="13"/>
      <c r="F1072" s="13"/>
      <c r="G1072" s="13"/>
      <c r="H1072" s="11"/>
      <c r="I1072" s="11"/>
      <c r="J1072" s="173">
        <v>210</v>
      </c>
      <c r="K1072" s="175">
        <v>105</v>
      </c>
      <c r="L1072" s="54"/>
    </row>
    <row r="1073" spans="1:12" ht="12.75">
      <c r="A1073" s="211" t="s">
        <v>432</v>
      </c>
      <c r="B1073" s="20"/>
      <c r="C1073" s="22"/>
      <c r="D1073" s="20"/>
      <c r="E1073" s="110"/>
      <c r="F1073" s="110"/>
      <c r="G1073" s="110"/>
      <c r="H1073" s="21"/>
      <c r="I1073" s="21"/>
      <c r="J1073" s="173">
        <v>228</v>
      </c>
      <c r="K1073" s="175">
        <v>78</v>
      </c>
      <c r="L1073" s="54"/>
    </row>
    <row r="1074" spans="1:12" ht="12.75">
      <c r="A1074" s="211" t="s">
        <v>433</v>
      </c>
      <c r="B1074" s="20"/>
      <c r="C1074" s="22"/>
      <c r="D1074" s="20"/>
      <c r="E1074" s="110"/>
      <c r="F1074" s="110"/>
      <c r="G1074" s="110"/>
      <c r="H1074" s="21"/>
      <c r="I1074" s="21"/>
      <c r="J1074" s="173">
        <v>303</v>
      </c>
      <c r="K1074" s="175">
        <v>89</v>
      </c>
      <c r="L1074" s="54"/>
    </row>
    <row r="1075" spans="1:12" ht="12.75">
      <c r="A1075" s="211" t="s">
        <v>434</v>
      </c>
      <c r="B1075" s="20"/>
      <c r="C1075" s="22"/>
      <c r="D1075" s="20"/>
      <c r="E1075" s="110"/>
      <c r="F1075" s="110"/>
      <c r="G1075" s="110"/>
      <c r="H1075" s="21"/>
      <c r="I1075" s="21"/>
      <c r="J1075" s="173">
        <v>293</v>
      </c>
      <c r="K1075" s="175">
        <v>77</v>
      </c>
      <c r="L1075" s="54"/>
    </row>
    <row r="1076" spans="1:12" ht="12.75">
      <c r="A1076" s="271" t="s">
        <v>435</v>
      </c>
      <c r="B1076" s="20"/>
      <c r="C1076" s="22"/>
      <c r="D1076" s="20"/>
      <c r="E1076" s="110"/>
      <c r="F1076" s="110"/>
      <c r="G1076" s="110"/>
      <c r="H1076" s="21"/>
      <c r="I1076" s="21"/>
      <c r="J1076" s="173">
        <v>294</v>
      </c>
      <c r="K1076" s="175">
        <v>70</v>
      </c>
      <c r="L1076" s="54"/>
    </row>
    <row r="1077" spans="1:12" ht="12.75">
      <c r="A1077" s="405" t="s">
        <v>436</v>
      </c>
      <c r="B1077" s="20"/>
      <c r="C1077" s="22"/>
      <c r="D1077" s="20"/>
      <c r="E1077" s="110"/>
      <c r="F1077" s="110"/>
      <c r="G1077" s="110"/>
      <c r="H1077" s="21"/>
      <c r="I1077" s="21"/>
      <c r="J1077" s="170">
        <v>260</v>
      </c>
      <c r="K1077" s="172">
        <v>98</v>
      </c>
      <c r="L1077" s="54"/>
    </row>
    <row r="1078" spans="1:12" ht="12.75">
      <c r="A1078" s="404" t="s">
        <v>784</v>
      </c>
      <c r="B1078" s="20"/>
      <c r="C1078" s="22"/>
      <c r="D1078" s="20"/>
      <c r="E1078" s="110"/>
      <c r="F1078" s="110"/>
      <c r="G1078" s="110"/>
      <c r="H1078" s="21"/>
      <c r="I1078" s="21"/>
      <c r="J1078" s="170">
        <v>271</v>
      </c>
      <c r="K1078" s="172">
        <v>86</v>
      </c>
      <c r="L1078" s="54"/>
    </row>
    <row r="1079" spans="1:12" ht="12.75">
      <c r="A1079" s="404" t="s">
        <v>785</v>
      </c>
      <c r="B1079" s="20"/>
      <c r="C1079" s="22"/>
      <c r="D1079" s="20"/>
      <c r="E1079" s="110"/>
      <c r="F1079" s="110"/>
      <c r="G1079" s="110"/>
      <c r="H1079" s="21"/>
      <c r="I1079" s="21"/>
      <c r="J1079" s="170">
        <v>2795</v>
      </c>
      <c r="K1079" s="172">
        <v>1573</v>
      </c>
      <c r="L1079" s="54"/>
    </row>
    <row r="1080" spans="1:12" ht="12.75">
      <c r="A1080" s="404" t="s">
        <v>786</v>
      </c>
      <c r="B1080" s="68"/>
      <c r="C1080" s="69"/>
      <c r="D1080" s="68"/>
      <c r="E1080" s="111"/>
      <c r="F1080" s="111"/>
      <c r="G1080" s="111"/>
      <c r="H1080" s="38"/>
      <c r="I1080" s="38"/>
      <c r="J1080" s="178">
        <v>1426</v>
      </c>
      <c r="K1080" s="180">
        <v>506</v>
      </c>
      <c r="L1080" s="54"/>
    </row>
    <row r="1081" spans="1:12" ht="12.75">
      <c r="A1081" s="32" t="s">
        <v>2</v>
      </c>
      <c r="B1081" s="16"/>
      <c r="C1081" s="16"/>
      <c r="D1081" s="16"/>
      <c r="E1081" s="16"/>
      <c r="F1081" s="16"/>
      <c r="G1081" s="16"/>
      <c r="H1081" s="16"/>
      <c r="I1081" s="16"/>
      <c r="J1081" s="16">
        <f>SUM(J1034:J1080)</f>
        <v>17246</v>
      </c>
      <c r="K1081" s="16">
        <f>SUM(K1034:K1080)</f>
        <v>6865</v>
      </c>
      <c r="L1081" s="54"/>
    </row>
    <row r="1082" spans="1:11" ht="13.5" thickBot="1">
      <c r="A1082" s="36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</row>
    <row r="1083" spans="1:12" ht="13.5" thickBot="1">
      <c r="A1083" s="18" t="s">
        <v>99</v>
      </c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4"/>
    </row>
    <row r="1084" spans="1:12" ht="12.75">
      <c r="A1084" s="86" t="s">
        <v>740</v>
      </c>
      <c r="B1084" s="167">
        <v>1</v>
      </c>
      <c r="C1084" s="168">
        <v>6</v>
      </c>
      <c r="D1084" s="168">
        <v>1</v>
      </c>
      <c r="E1084" s="181">
        <v>142</v>
      </c>
      <c r="F1084" s="181">
        <v>3</v>
      </c>
      <c r="G1084" s="181">
        <v>38</v>
      </c>
      <c r="H1084" s="181">
        <v>1</v>
      </c>
      <c r="I1084" s="169">
        <v>0</v>
      </c>
      <c r="J1084" s="66"/>
      <c r="K1084" s="67"/>
      <c r="L1084" s="54"/>
    </row>
    <row r="1085" spans="1:12" ht="12.75">
      <c r="A1085" s="86" t="s">
        <v>741</v>
      </c>
      <c r="B1085" s="173">
        <v>2</v>
      </c>
      <c r="C1085" s="174">
        <v>9</v>
      </c>
      <c r="D1085" s="174">
        <v>6</v>
      </c>
      <c r="E1085" s="183">
        <v>168</v>
      </c>
      <c r="F1085" s="183">
        <v>5</v>
      </c>
      <c r="G1085" s="183">
        <v>61</v>
      </c>
      <c r="H1085" s="183">
        <v>2</v>
      </c>
      <c r="I1085" s="175">
        <v>2</v>
      </c>
      <c r="J1085" s="10"/>
      <c r="K1085" s="12"/>
      <c r="L1085" s="54"/>
    </row>
    <row r="1086" spans="1:12" ht="12.75">
      <c r="A1086" s="86" t="s">
        <v>742</v>
      </c>
      <c r="B1086" s="173">
        <v>1</v>
      </c>
      <c r="C1086" s="174">
        <v>1</v>
      </c>
      <c r="D1086" s="174">
        <v>2</v>
      </c>
      <c r="E1086" s="183">
        <v>18</v>
      </c>
      <c r="F1086" s="183">
        <v>1</v>
      </c>
      <c r="G1086" s="183">
        <v>19</v>
      </c>
      <c r="H1086" s="183">
        <v>1</v>
      </c>
      <c r="I1086" s="175">
        <v>0</v>
      </c>
      <c r="J1086" s="10"/>
      <c r="K1086" s="12"/>
      <c r="L1086" s="54"/>
    </row>
    <row r="1087" spans="1:12" ht="12.75">
      <c r="A1087" s="86" t="s">
        <v>743</v>
      </c>
      <c r="B1087" s="173">
        <v>8</v>
      </c>
      <c r="C1087" s="174">
        <v>22</v>
      </c>
      <c r="D1087" s="174">
        <v>20</v>
      </c>
      <c r="E1087" s="183">
        <v>366</v>
      </c>
      <c r="F1087" s="183">
        <v>18</v>
      </c>
      <c r="G1087" s="183">
        <v>572</v>
      </c>
      <c r="H1087" s="183">
        <v>1</v>
      </c>
      <c r="I1087" s="175">
        <v>1</v>
      </c>
      <c r="J1087" s="10"/>
      <c r="K1087" s="12"/>
      <c r="L1087" s="54"/>
    </row>
    <row r="1088" spans="1:12" ht="12.75">
      <c r="A1088" s="86" t="s">
        <v>744</v>
      </c>
      <c r="B1088" s="173">
        <v>3</v>
      </c>
      <c r="C1088" s="174">
        <v>7</v>
      </c>
      <c r="D1088" s="174">
        <v>18</v>
      </c>
      <c r="E1088" s="183">
        <v>240</v>
      </c>
      <c r="F1088" s="183">
        <v>8</v>
      </c>
      <c r="G1088" s="183">
        <v>213</v>
      </c>
      <c r="H1088" s="183">
        <v>0</v>
      </c>
      <c r="I1088" s="175">
        <v>0</v>
      </c>
      <c r="J1088" s="10"/>
      <c r="K1088" s="12"/>
      <c r="L1088" s="54"/>
    </row>
    <row r="1089" spans="1:12" ht="12.75">
      <c r="A1089" s="86" t="s">
        <v>745</v>
      </c>
      <c r="B1089" s="173">
        <v>3</v>
      </c>
      <c r="C1089" s="174">
        <v>28</v>
      </c>
      <c r="D1089" s="174">
        <v>23</v>
      </c>
      <c r="E1089" s="183">
        <v>604</v>
      </c>
      <c r="F1089" s="183">
        <v>18</v>
      </c>
      <c r="G1089" s="183">
        <v>364</v>
      </c>
      <c r="H1089" s="183">
        <v>7</v>
      </c>
      <c r="I1089" s="175">
        <v>3</v>
      </c>
      <c r="J1089" s="10"/>
      <c r="K1089" s="12"/>
      <c r="L1089" s="54"/>
    </row>
    <row r="1090" spans="1:12" ht="12.75">
      <c r="A1090" s="86" t="s">
        <v>746</v>
      </c>
      <c r="B1090" s="173">
        <v>0</v>
      </c>
      <c r="C1090" s="174">
        <v>11</v>
      </c>
      <c r="D1090" s="174">
        <v>3</v>
      </c>
      <c r="E1090" s="183">
        <v>188</v>
      </c>
      <c r="F1090" s="183">
        <v>2</v>
      </c>
      <c r="G1090" s="183">
        <v>52</v>
      </c>
      <c r="H1090" s="183">
        <v>7</v>
      </c>
      <c r="I1090" s="175">
        <v>1</v>
      </c>
      <c r="J1090" s="10"/>
      <c r="K1090" s="12"/>
      <c r="L1090" s="54"/>
    </row>
    <row r="1091" spans="1:12" ht="12.75">
      <c r="A1091" s="86" t="s">
        <v>747</v>
      </c>
      <c r="B1091" s="173">
        <v>0</v>
      </c>
      <c r="C1091" s="174">
        <v>3</v>
      </c>
      <c r="D1091" s="174">
        <v>1</v>
      </c>
      <c r="E1091" s="183">
        <v>36</v>
      </c>
      <c r="F1091" s="183">
        <v>0</v>
      </c>
      <c r="G1091" s="183">
        <v>6</v>
      </c>
      <c r="H1091" s="183">
        <v>0</v>
      </c>
      <c r="I1091" s="175">
        <v>0</v>
      </c>
      <c r="J1091" s="20"/>
      <c r="K1091" s="22"/>
      <c r="L1091" s="54"/>
    </row>
    <row r="1092" spans="1:12" ht="12.75">
      <c r="A1092" s="86" t="s">
        <v>57</v>
      </c>
      <c r="B1092" s="173">
        <v>1</v>
      </c>
      <c r="C1092" s="174">
        <v>25</v>
      </c>
      <c r="D1092" s="174">
        <v>29</v>
      </c>
      <c r="E1092" s="183">
        <v>846</v>
      </c>
      <c r="F1092" s="183">
        <v>15</v>
      </c>
      <c r="G1092" s="183">
        <v>798</v>
      </c>
      <c r="H1092" s="183">
        <v>27</v>
      </c>
      <c r="I1092" s="175">
        <v>2</v>
      </c>
      <c r="J1092" s="20"/>
      <c r="K1092" s="22"/>
      <c r="L1092" s="54"/>
    </row>
    <row r="1093" spans="1:12" ht="12.75">
      <c r="A1093" s="32" t="s">
        <v>2</v>
      </c>
      <c r="B1093" s="16">
        <f aca="true" t="shared" si="17" ref="B1093:I1093">SUM(B1084:B1092)</f>
        <v>19</v>
      </c>
      <c r="C1093" s="16">
        <f t="shared" si="17"/>
        <v>112</v>
      </c>
      <c r="D1093" s="16">
        <f t="shared" si="17"/>
        <v>103</v>
      </c>
      <c r="E1093" s="16">
        <f t="shared" si="17"/>
        <v>2608</v>
      </c>
      <c r="F1093" s="16">
        <f t="shared" si="17"/>
        <v>70</v>
      </c>
      <c r="G1093" s="16">
        <f t="shared" si="17"/>
        <v>2123</v>
      </c>
      <c r="H1093" s="16">
        <f t="shared" si="17"/>
        <v>46</v>
      </c>
      <c r="I1093" s="16">
        <f t="shared" si="17"/>
        <v>9</v>
      </c>
      <c r="J1093" s="16"/>
      <c r="K1093" s="16"/>
      <c r="L1093" s="54"/>
    </row>
    <row r="1094" spans="1:12" ht="13.5" thickBot="1">
      <c r="A1094" s="78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54"/>
    </row>
    <row r="1095" spans="1:12" ht="13.5" thickBot="1">
      <c r="A1095" s="18" t="s">
        <v>100</v>
      </c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4"/>
    </row>
    <row r="1096" spans="1:12" ht="12.75">
      <c r="A1096" s="9" t="s">
        <v>437</v>
      </c>
      <c r="B1096" s="167">
        <v>1</v>
      </c>
      <c r="C1096" s="168">
        <v>12</v>
      </c>
      <c r="D1096" s="169">
        <v>9</v>
      </c>
      <c r="E1096" s="181">
        <v>332</v>
      </c>
      <c r="F1096" s="181">
        <v>1</v>
      </c>
      <c r="G1096" s="181">
        <v>69</v>
      </c>
      <c r="H1096" s="181">
        <v>1</v>
      </c>
      <c r="I1096" s="169">
        <v>0</v>
      </c>
      <c r="J1096" s="66"/>
      <c r="K1096" s="67"/>
      <c r="L1096" s="54"/>
    </row>
    <row r="1097" spans="1:12" ht="12.75">
      <c r="A1097" s="9" t="s">
        <v>438</v>
      </c>
      <c r="B1097" s="173">
        <v>4</v>
      </c>
      <c r="C1097" s="174">
        <v>7</v>
      </c>
      <c r="D1097" s="175">
        <v>6</v>
      </c>
      <c r="E1097" s="183">
        <v>217</v>
      </c>
      <c r="F1097" s="183">
        <v>2</v>
      </c>
      <c r="G1097" s="183">
        <v>86</v>
      </c>
      <c r="H1097" s="183">
        <v>4</v>
      </c>
      <c r="I1097" s="175">
        <v>0</v>
      </c>
      <c r="J1097" s="10"/>
      <c r="K1097" s="12"/>
      <c r="L1097" s="54"/>
    </row>
    <row r="1098" spans="1:12" ht="12.75">
      <c r="A1098" s="9" t="s">
        <v>439</v>
      </c>
      <c r="B1098" s="173">
        <v>2</v>
      </c>
      <c r="C1098" s="174">
        <v>3</v>
      </c>
      <c r="D1098" s="175">
        <v>5</v>
      </c>
      <c r="E1098" s="183">
        <v>148</v>
      </c>
      <c r="F1098" s="183">
        <v>4</v>
      </c>
      <c r="G1098" s="183">
        <v>70</v>
      </c>
      <c r="H1098" s="183">
        <v>2</v>
      </c>
      <c r="I1098" s="175">
        <v>0</v>
      </c>
      <c r="J1098" s="10"/>
      <c r="K1098" s="12"/>
      <c r="L1098" s="54"/>
    </row>
    <row r="1099" spans="1:12" ht="12.75">
      <c r="A1099" s="9" t="s">
        <v>440</v>
      </c>
      <c r="B1099" s="173">
        <v>0</v>
      </c>
      <c r="C1099" s="174">
        <v>9</v>
      </c>
      <c r="D1099" s="175">
        <v>6</v>
      </c>
      <c r="E1099" s="183">
        <v>263</v>
      </c>
      <c r="F1099" s="183">
        <v>5</v>
      </c>
      <c r="G1099" s="183">
        <v>119</v>
      </c>
      <c r="H1099" s="183">
        <v>2</v>
      </c>
      <c r="I1099" s="175">
        <v>0</v>
      </c>
      <c r="J1099" s="10"/>
      <c r="K1099" s="12"/>
      <c r="L1099" s="54"/>
    </row>
    <row r="1100" spans="1:12" ht="12.75">
      <c r="A1100" s="9" t="s">
        <v>441</v>
      </c>
      <c r="B1100" s="173">
        <v>2</v>
      </c>
      <c r="C1100" s="174">
        <v>6</v>
      </c>
      <c r="D1100" s="175">
        <v>5</v>
      </c>
      <c r="E1100" s="183">
        <v>190</v>
      </c>
      <c r="F1100" s="183">
        <v>6</v>
      </c>
      <c r="G1100" s="183">
        <v>82</v>
      </c>
      <c r="H1100" s="183">
        <v>3</v>
      </c>
      <c r="I1100" s="175">
        <v>0</v>
      </c>
      <c r="J1100" s="10"/>
      <c r="K1100" s="12"/>
      <c r="L1100" s="54"/>
    </row>
    <row r="1101" spans="1:12" ht="12.75">
      <c r="A1101" s="9" t="s">
        <v>442</v>
      </c>
      <c r="B1101" s="173">
        <v>1</v>
      </c>
      <c r="C1101" s="174">
        <v>7</v>
      </c>
      <c r="D1101" s="175">
        <v>5</v>
      </c>
      <c r="E1101" s="183">
        <v>204</v>
      </c>
      <c r="F1101" s="183">
        <v>2</v>
      </c>
      <c r="G1101" s="183">
        <v>58</v>
      </c>
      <c r="H1101" s="183">
        <v>0</v>
      </c>
      <c r="I1101" s="175">
        <v>0</v>
      </c>
      <c r="J1101" s="10"/>
      <c r="K1101" s="12"/>
      <c r="L1101" s="54"/>
    </row>
    <row r="1102" spans="1:12" ht="12.75">
      <c r="A1102" s="9" t="s">
        <v>443</v>
      </c>
      <c r="B1102" s="173">
        <v>2</v>
      </c>
      <c r="C1102" s="174">
        <v>6</v>
      </c>
      <c r="D1102" s="175">
        <v>5</v>
      </c>
      <c r="E1102" s="183">
        <v>340</v>
      </c>
      <c r="F1102" s="183">
        <v>4</v>
      </c>
      <c r="G1102" s="183">
        <v>28</v>
      </c>
      <c r="H1102" s="183">
        <v>4</v>
      </c>
      <c r="I1102" s="175">
        <v>0</v>
      </c>
      <c r="J1102" s="10"/>
      <c r="K1102" s="12"/>
      <c r="L1102" s="54"/>
    </row>
    <row r="1103" spans="1:12" ht="12.75">
      <c r="A1103" s="9" t="s">
        <v>444</v>
      </c>
      <c r="B1103" s="173">
        <v>0</v>
      </c>
      <c r="C1103" s="174">
        <v>6</v>
      </c>
      <c r="D1103" s="175">
        <v>7</v>
      </c>
      <c r="E1103" s="183">
        <v>374</v>
      </c>
      <c r="F1103" s="183">
        <v>8</v>
      </c>
      <c r="G1103" s="183">
        <v>64</v>
      </c>
      <c r="H1103" s="183">
        <v>2</v>
      </c>
      <c r="I1103" s="175">
        <v>0</v>
      </c>
      <c r="J1103" s="10"/>
      <c r="K1103" s="12"/>
      <c r="L1103" s="54"/>
    </row>
    <row r="1104" spans="1:12" ht="12.75">
      <c r="A1104" s="9" t="s">
        <v>445</v>
      </c>
      <c r="B1104" s="173">
        <v>1</v>
      </c>
      <c r="C1104" s="174">
        <v>6</v>
      </c>
      <c r="D1104" s="175">
        <v>8</v>
      </c>
      <c r="E1104" s="183">
        <v>212</v>
      </c>
      <c r="F1104" s="183">
        <v>11</v>
      </c>
      <c r="G1104" s="183">
        <v>117</v>
      </c>
      <c r="H1104" s="183">
        <v>1</v>
      </c>
      <c r="I1104" s="175">
        <v>0</v>
      </c>
      <c r="J1104" s="10"/>
      <c r="K1104" s="12"/>
      <c r="L1104" s="54"/>
    </row>
    <row r="1105" spans="1:12" ht="12.75">
      <c r="A1105" s="9" t="s">
        <v>336</v>
      </c>
      <c r="B1105" s="173">
        <v>1</v>
      </c>
      <c r="C1105" s="174">
        <v>3</v>
      </c>
      <c r="D1105" s="175">
        <v>3</v>
      </c>
      <c r="E1105" s="183">
        <v>315</v>
      </c>
      <c r="F1105" s="183">
        <v>9</v>
      </c>
      <c r="G1105" s="183">
        <v>53</v>
      </c>
      <c r="H1105" s="183">
        <v>1</v>
      </c>
      <c r="I1105" s="175">
        <v>0</v>
      </c>
      <c r="J1105" s="10"/>
      <c r="K1105" s="12"/>
      <c r="L1105" s="54"/>
    </row>
    <row r="1106" spans="1:12" ht="12.75">
      <c r="A1106" s="9" t="s">
        <v>337</v>
      </c>
      <c r="B1106" s="173">
        <v>1</v>
      </c>
      <c r="C1106" s="176">
        <v>1</v>
      </c>
      <c r="D1106" s="177">
        <v>3</v>
      </c>
      <c r="E1106" s="183">
        <v>238</v>
      </c>
      <c r="F1106" s="183">
        <v>6</v>
      </c>
      <c r="G1106" s="183">
        <v>44</v>
      </c>
      <c r="H1106" s="183">
        <v>2</v>
      </c>
      <c r="I1106" s="175">
        <v>0</v>
      </c>
      <c r="J1106" s="68"/>
      <c r="K1106" s="69"/>
      <c r="L1106" s="54"/>
    </row>
    <row r="1107" spans="1:12" ht="12.75">
      <c r="A1107" s="32" t="s">
        <v>2</v>
      </c>
      <c r="B1107" s="16">
        <f aca="true" t="shared" si="18" ref="B1107:I1107">SUM(B1096:B1106)</f>
        <v>15</v>
      </c>
      <c r="C1107" s="16">
        <f>SUM(C1096:C1106)</f>
        <v>66</v>
      </c>
      <c r="D1107" s="16">
        <f t="shared" si="18"/>
        <v>62</v>
      </c>
      <c r="E1107" s="16">
        <f t="shared" si="18"/>
        <v>2833</v>
      </c>
      <c r="F1107" s="16">
        <f t="shared" si="18"/>
        <v>58</v>
      </c>
      <c r="G1107" s="16">
        <f t="shared" si="18"/>
        <v>790</v>
      </c>
      <c r="H1107" s="16">
        <f t="shared" si="18"/>
        <v>22</v>
      </c>
      <c r="I1107" s="16">
        <f t="shared" si="18"/>
        <v>0</v>
      </c>
      <c r="J1107" s="16"/>
      <c r="K1107" s="16"/>
      <c r="L1107" s="54"/>
    </row>
    <row r="1108" spans="1:12" ht="13.5" thickBot="1">
      <c r="A1108" s="52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54"/>
    </row>
    <row r="1109" spans="1:12" ht="14.25" thickBot="1" thickTop="1">
      <c r="A1109" s="63" t="s">
        <v>101</v>
      </c>
      <c r="B1109" s="39">
        <f aca="true" t="shared" si="19" ref="B1109:I1109">B157+B167+B224+B242+B256+B287+B306+B316+B351+B409+B419+B426+B431+B498+B510+B537+B543+B561+B574+B595+B617+B634+B651+B661+B692+B716+B731+B810+B847+B860+B872+B880+B905+B920+B956+B965+B981+B994+B1003+B1020+B1031+B1081+B1093+B1107</f>
        <v>1054</v>
      </c>
      <c r="C1109" s="39">
        <f t="shared" si="19"/>
        <v>4479</v>
      </c>
      <c r="D1109" s="39">
        <f t="shared" si="19"/>
        <v>6188</v>
      </c>
      <c r="E1109" s="39">
        <f t="shared" si="19"/>
        <v>197719</v>
      </c>
      <c r="F1109" s="39">
        <f t="shared" si="19"/>
        <v>5435</v>
      </c>
      <c r="G1109" s="39">
        <f t="shared" si="19"/>
        <v>96922</v>
      </c>
      <c r="H1109" s="39">
        <f t="shared" si="19"/>
        <v>3181</v>
      </c>
      <c r="I1109" s="39">
        <f t="shared" si="19"/>
        <v>91</v>
      </c>
      <c r="J1109" s="39">
        <f>J157+J224+J242+J287+J307+J409+J426+J431+J510+J537+J543+J574+J595+J617+J634+J661+J716+J731+J860+J880+J905+J920+J965+J1003+J1031+J1081</f>
        <v>170274</v>
      </c>
      <c r="K1109" s="39">
        <f>K157+K167+K224+K242+K256+K287+K307+K316+K351+K409+K419+K426+K431+K498+K510+K537+K543+K561+K574+K595+K617+K634+K651+K661+K692+K716+K731+K810+K847+K860+K872+K880+K905+K920+K956+K965+K981+K994+K1003+K1020+K1031+K1081+K1093+K1107</f>
        <v>110381</v>
      </c>
      <c r="L1109" s="54"/>
    </row>
    <row r="1110" spans="1:12" ht="13.5" thickTop="1">
      <c r="A1110" s="53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54"/>
    </row>
    <row r="1111" spans="1:12" ht="12.75">
      <c r="A1111" s="40" t="s">
        <v>102</v>
      </c>
      <c r="B1111" s="41"/>
      <c r="C1111" s="41"/>
      <c r="D1111" s="41"/>
      <c r="E1111" s="41"/>
      <c r="F1111" s="41"/>
      <c r="G1111" s="41"/>
      <c r="H1111" s="41"/>
      <c r="I1111" s="41"/>
      <c r="J1111" s="41"/>
      <c r="K1111" s="41"/>
      <c r="L1111" s="54"/>
    </row>
    <row r="1112" spans="1:12" ht="12.75">
      <c r="A1112" s="42" t="s">
        <v>103</v>
      </c>
      <c r="B1112" s="43">
        <f>B1116+B167+B256+B316+B351+B419+B498+B561+B651+B692+B810+B847+B872+B956+B981+B994+B1020+B1093+B1107</f>
        <v>1054</v>
      </c>
      <c r="C1112" s="43">
        <f aca="true" t="shared" si="20" ref="C1112:I1112">C1116+C167+C256+C316+C351+C419+C498+C561+C651+C692+C810+C847+C872+C956+C981+C994+C1020+C1093+C1107</f>
        <v>4479</v>
      </c>
      <c r="D1112" s="43">
        <f t="shared" si="20"/>
        <v>6188</v>
      </c>
      <c r="E1112" s="43">
        <f>E1116+E167+E256+E316+E351+E419+E498+E561+E651+E692+E810+E847+E872+E956+E981+E994+E1020+E1093+E1107</f>
        <v>197719</v>
      </c>
      <c r="F1112" s="43">
        <f t="shared" si="20"/>
        <v>5435</v>
      </c>
      <c r="G1112" s="43">
        <f t="shared" si="20"/>
        <v>96922</v>
      </c>
      <c r="H1112" s="43">
        <f t="shared" si="20"/>
        <v>3181</v>
      </c>
      <c r="I1112" s="43">
        <f t="shared" si="20"/>
        <v>91</v>
      </c>
      <c r="J1112" s="43">
        <f>J1107+J1093+J1020+J994+J981+J956+J872+J847+J810+J692+J651+J561+J498+J419+J351+J317+J256</f>
        <v>0</v>
      </c>
      <c r="K1112" s="43">
        <f>K1107+K1093+K1020+K994+K981+K956+K872+K847+K810+K692+K651+K561+K498+K419+K351+K317+K256</f>
        <v>0</v>
      </c>
      <c r="L1112" s="54"/>
    </row>
    <row r="1113" spans="1:12" ht="12.75">
      <c r="A1113" s="29" t="s">
        <v>104</v>
      </c>
      <c r="B1113" s="44">
        <f>+B1081++B1031+B1003+B965+B920+B905+B880+B860+B731+B716+B661+B634+B617+B595+B574+B543+B537+B510+B431+B426+B409+B306+B287+B242+B224</f>
        <v>0</v>
      </c>
      <c r="C1113" s="44">
        <f aca="true" t="shared" si="21" ref="C1113:I1113">+C1081++C1031+C1003+C965+C920+C905+C880+C860+C731+C716+C661+C634+C617+C595+C574+C543+C537+C510+C431+C426+C409+C306+C287+C242+C224</f>
        <v>0</v>
      </c>
      <c r="D1113" s="44">
        <f t="shared" si="21"/>
        <v>0</v>
      </c>
      <c r="E1113" s="44">
        <f t="shared" si="21"/>
        <v>0</v>
      </c>
      <c r="F1113" s="44">
        <f t="shared" si="21"/>
        <v>0</v>
      </c>
      <c r="G1113" s="44">
        <f t="shared" si="21"/>
        <v>0</v>
      </c>
      <c r="H1113" s="44">
        <f t="shared" si="21"/>
        <v>0</v>
      </c>
      <c r="I1113" s="44">
        <f t="shared" si="21"/>
        <v>0</v>
      </c>
      <c r="J1113" s="44">
        <f>J1117+J224+J242+J287+J306+J409+J426+J431+J510+J537+J543+J574+J595+J617+J634+J661+J716+J731+J860+J880+J905+J920+J965+J1003+J1031+J1081</f>
        <v>168125</v>
      </c>
      <c r="K1113" s="44">
        <f>K1117+K224+K242+K287+K306+K409+K426+K431+K510+K537+K543+K574+K595+K617+K634+K661+K716+K731+K860+K880+K905+K920+K965+K1003+K1031+K1081</f>
        <v>107175</v>
      </c>
      <c r="L1113" s="54"/>
    </row>
    <row r="1114" spans="1:12" ht="12.75">
      <c r="A1114" s="37"/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  <c r="L1114" s="54"/>
    </row>
    <row r="1115" spans="1:12" ht="12.75">
      <c r="A1115" s="40" t="s">
        <v>105</v>
      </c>
      <c r="B1115" s="41"/>
      <c r="C1115" s="41"/>
      <c r="D1115" s="41"/>
      <c r="E1115" s="41"/>
      <c r="F1115" s="41"/>
      <c r="G1115" s="41"/>
      <c r="H1115" s="41"/>
      <c r="I1115" s="41"/>
      <c r="J1115" s="41"/>
      <c r="K1115" s="41"/>
      <c r="L1115" s="54"/>
    </row>
    <row r="1116" spans="1:12" ht="12.75">
      <c r="A1116" s="42" t="s">
        <v>103</v>
      </c>
      <c r="B1116" s="43">
        <f>(SUM(B7:B28))+(SUM(B31))+(SUM(B43))+(SUM(B50)+(SUM(B74:B76))+(SUM(B93))+(SUM(B111:B156)))</f>
        <v>286</v>
      </c>
      <c r="C1116" s="43">
        <f aca="true" t="shared" si="22" ref="C1116:I1116">(SUM(C7:C28))+(SUM(C31))+(SUM(C43))+(SUM(C50)+(SUM(C74:C76))+(SUM(C93))+(SUM(C111:C156)))</f>
        <v>1210</v>
      </c>
      <c r="D1116" s="43">
        <f t="shared" si="22"/>
        <v>1882</v>
      </c>
      <c r="E1116" s="43">
        <f t="shared" si="22"/>
        <v>56449</v>
      </c>
      <c r="F1116" s="43">
        <f t="shared" si="22"/>
        <v>1831</v>
      </c>
      <c r="G1116" s="43">
        <f t="shared" si="22"/>
        <v>30372</v>
      </c>
      <c r="H1116" s="43">
        <f t="shared" si="22"/>
        <v>854</v>
      </c>
      <c r="I1116" s="43">
        <f t="shared" si="22"/>
        <v>38</v>
      </c>
      <c r="J1116" s="43">
        <f>(SUM(J7:J28))+(SUM(J31))+(SUM(J43))*(SUM(J50)+(SUM(J74:J76))+(SUM(J93))+(SUM(J111:J156)))</f>
        <v>0</v>
      </c>
      <c r="K1116" s="43">
        <f>(SUM(K7:K28))+(SUM(K31))+(SUM(K43))*(SUM(K50)+(SUM(K74:K76))+(SUM(K93))+(SUM(K111:K156)))</f>
        <v>0</v>
      </c>
      <c r="L1116" s="54"/>
    </row>
    <row r="1117" spans="1:12" ht="12.75">
      <c r="A1117" s="29" t="s">
        <v>106</v>
      </c>
      <c r="B1117" s="44">
        <f>(SUM(B29:B30))+(SUM(B32:B42))+(SUM(B44:B49))+(SUM(B51:B73))+(SUM(B77:B92)+(SUM(B94:B110)))</f>
        <v>0</v>
      </c>
      <c r="C1117" s="44">
        <f aca="true" t="shared" si="23" ref="C1117:I1117">(SUM(C29:C30))+(SUM(C32:C42))+(SUM(C44:C49))+(SUM(C51:C73))+(SUM(C77:C92)+(SUM(C94:C110)))</f>
        <v>0</v>
      </c>
      <c r="D1117" s="44">
        <f t="shared" si="23"/>
        <v>0</v>
      </c>
      <c r="E1117" s="44">
        <f t="shared" si="23"/>
        <v>0</v>
      </c>
      <c r="F1117" s="44">
        <f t="shared" si="23"/>
        <v>0</v>
      </c>
      <c r="G1117" s="44">
        <f t="shared" si="23"/>
        <v>0</v>
      </c>
      <c r="H1117" s="44">
        <f t="shared" si="23"/>
        <v>0</v>
      </c>
      <c r="I1117" s="44">
        <f t="shared" si="23"/>
        <v>0</v>
      </c>
      <c r="J1117" s="44">
        <f>(SUM(J29:J30))+(SUM(J32:J42))+(SUM(J44:J49))+(SUM(J51:J73))+(SUM(J77:J92)+(SUM(J94:J110)))</f>
        <v>38619</v>
      </c>
      <c r="K1117" s="44">
        <f>(SUM(K29:K30))+(SUM(K32:K42))+(SUM(K44:K49))+(SUM(K51:K73))+(SUM(K77:K92)+(SUM(K94:K110)))</f>
        <v>55821</v>
      </c>
      <c r="L1117" s="54"/>
    </row>
    <row r="1118" spans="1:12" ht="12.75">
      <c r="A1118" s="47" t="s">
        <v>107</v>
      </c>
      <c r="B1118" s="48">
        <f aca="true" t="shared" si="24" ref="B1118:K1118">SUM(B1116:B1117)</f>
        <v>286</v>
      </c>
      <c r="C1118" s="48">
        <f>SUM(C1116:C1117)</f>
        <v>1210</v>
      </c>
      <c r="D1118" s="48">
        <f t="shared" si="24"/>
        <v>1882</v>
      </c>
      <c r="E1118" s="48">
        <f t="shared" si="24"/>
        <v>56449</v>
      </c>
      <c r="F1118" s="48">
        <f t="shared" si="24"/>
        <v>1831</v>
      </c>
      <c r="G1118" s="48">
        <f t="shared" si="24"/>
        <v>30372</v>
      </c>
      <c r="H1118" s="48">
        <f t="shared" si="24"/>
        <v>854</v>
      </c>
      <c r="I1118" s="48">
        <f t="shared" si="24"/>
        <v>38</v>
      </c>
      <c r="J1118" s="48">
        <f t="shared" si="24"/>
        <v>38619</v>
      </c>
      <c r="K1118" s="48">
        <f t="shared" si="24"/>
        <v>55821</v>
      </c>
      <c r="L1118" s="54"/>
    </row>
  </sheetData>
  <sheetProtection/>
  <mergeCells count="6">
    <mergeCell ref="B3:I3"/>
    <mergeCell ref="B1:I1"/>
    <mergeCell ref="B2:I2"/>
    <mergeCell ref="J1:K1"/>
    <mergeCell ref="J2:K2"/>
    <mergeCell ref="J3:K3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GENERAL ELECTION     NOVEMBER 6, 2018
STATE OF IDAHO</oddHeader>
    <oddFooter>&amp;C&amp;"Arial,Italic"&amp;6Page &amp;P</oddFooter>
  </headerFooter>
  <rowBreaks count="13" manualBreakCount="13">
    <brk id="158" max="255" man="1"/>
    <brk id="225" max="255" man="1"/>
    <brk id="432" max="255" man="1"/>
    <brk id="499" max="255" man="1"/>
    <brk id="544" max="255" man="1"/>
    <brk id="618" max="255" man="1"/>
    <brk id="693" max="255" man="1"/>
    <brk id="717" max="255" man="1"/>
    <brk id="848" max="255" man="1"/>
    <brk id="873" max="255" man="1"/>
    <brk id="921" max="255" man="1"/>
    <brk id="995" max="255" man="1"/>
    <brk id="1094" max="255" man="1"/>
  </rowBreaks>
  <ignoredErrors>
    <ignoredError sqref="A739:A742 A734:A738" numberStoredAsText="1"/>
    <ignoredError sqref="B1117:I1117 J1116:K11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0"/>
  <sheetViews>
    <sheetView zoomScaleSheetLayoutView="75" zoomScalePageLayoutView="0" workbookViewId="0" topLeftCell="A1">
      <pane ySplit="5" topLeftCell="A6" activePane="bottomLeft" state="frozen"/>
      <selection pane="topLeft" activeCell="B6" sqref="B6"/>
      <selection pane="bottomLeft" activeCell="A6" sqref="A6"/>
    </sheetView>
  </sheetViews>
  <sheetFormatPr defaultColWidth="11.421875" defaultRowHeight="12.75"/>
  <cols>
    <col min="1" max="1" width="15.140625" style="46" customWidth="1"/>
    <col min="2" max="11" width="11.421875" style="3" customWidth="1"/>
    <col min="12" max="16384" width="11.421875" style="3" customWidth="1"/>
  </cols>
  <sheetData>
    <row r="1" spans="1:11" ht="12.75">
      <c r="A1" s="65"/>
      <c r="B1" s="511"/>
      <c r="C1" s="511"/>
      <c r="D1" s="511"/>
      <c r="E1" s="511"/>
      <c r="F1" s="511"/>
      <c r="G1" s="511"/>
      <c r="H1" s="511"/>
      <c r="I1" s="511"/>
      <c r="J1" s="511"/>
      <c r="K1" s="85"/>
    </row>
    <row r="2" spans="1:11" ht="12.75">
      <c r="A2" s="55"/>
      <c r="B2" s="512"/>
      <c r="C2" s="513"/>
      <c r="D2" s="513"/>
      <c r="E2" s="513"/>
      <c r="F2" s="513"/>
      <c r="G2" s="512" t="s">
        <v>124</v>
      </c>
      <c r="H2" s="516"/>
      <c r="I2" s="512" t="s">
        <v>527</v>
      </c>
      <c r="J2" s="513"/>
      <c r="K2" s="275" t="s">
        <v>130</v>
      </c>
    </row>
    <row r="3" spans="1:11" ht="12.75">
      <c r="A3" s="55"/>
      <c r="B3" s="509" t="s">
        <v>127</v>
      </c>
      <c r="C3" s="510"/>
      <c r="D3" s="510"/>
      <c r="E3" s="510"/>
      <c r="F3" s="517"/>
      <c r="G3" s="509" t="s">
        <v>127</v>
      </c>
      <c r="H3" s="517"/>
      <c r="I3" s="509" t="s">
        <v>130</v>
      </c>
      <c r="J3" s="510"/>
      <c r="K3" s="276" t="s">
        <v>132</v>
      </c>
    </row>
    <row r="4" spans="1:11" ht="12.75">
      <c r="A4" s="2"/>
      <c r="B4" s="117" t="s">
        <v>751</v>
      </c>
      <c r="C4" s="117" t="s">
        <v>750</v>
      </c>
      <c r="D4" s="117" t="s">
        <v>128</v>
      </c>
      <c r="E4" s="117" t="s">
        <v>129</v>
      </c>
      <c r="F4" s="117" t="s">
        <v>752</v>
      </c>
      <c r="G4" s="117" t="s">
        <v>128</v>
      </c>
      <c r="H4" s="117" t="s">
        <v>129</v>
      </c>
      <c r="I4" s="117" t="s">
        <v>129</v>
      </c>
      <c r="J4" s="117" t="s">
        <v>128</v>
      </c>
      <c r="K4" s="117" t="s">
        <v>129</v>
      </c>
    </row>
    <row r="5" spans="1:11" s="4" customFormat="1" ht="78" customHeight="1" thickBot="1">
      <c r="A5" s="1" t="s">
        <v>0</v>
      </c>
      <c r="B5" s="118" t="s">
        <v>759</v>
      </c>
      <c r="C5" s="118" t="s">
        <v>760</v>
      </c>
      <c r="D5" s="118" t="s">
        <v>560</v>
      </c>
      <c r="E5" s="118" t="s">
        <v>237</v>
      </c>
      <c r="F5" s="118" t="s">
        <v>342</v>
      </c>
      <c r="G5" s="118" t="s">
        <v>561</v>
      </c>
      <c r="H5" s="118" t="s">
        <v>562</v>
      </c>
      <c r="I5" s="305" t="s">
        <v>343</v>
      </c>
      <c r="J5" s="305" t="s">
        <v>563</v>
      </c>
      <c r="K5" s="118" t="s">
        <v>344</v>
      </c>
    </row>
    <row r="6" spans="1:11" ht="13.5" thickBot="1">
      <c r="A6" s="18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88">
        <v>1401</v>
      </c>
      <c r="B7" s="120">
        <v>9</v>
      </c>
      <c r="C7" s="121">
        <v>7</v>
      </c>
      <c r="D7" s="121">
        <v>295</v>
      </c>
      <c r="E7" s="121">
        <v>817</v>
      </c>
      <c r="F7" s="122">
        <v>0</v>
      </c>
      <c r="G7" s="120">
        <v>315</v>
      </c>
      <c r="H7" s="122">
        <v>803</v>
      </c>
      <c r="I7" s="120">
        <v>830</v>
      </c>
      <c r="J7" s="147">
        <v>280</v>
      </c>
      <c r="K7" s="122">
        <v>928</v>
      </c>
    </row>
    <row r="8" spans="1:11" ht="12.75">
      <c r="A8" s="89">
        <v>1402</v>
      </c>
      <c r="B8" s="123">
        <v>5</v>
      </c>
      <c r="C8" s="124">
        <v>7</v>
      </c>
      <c r="D8" s="124">
        <v>356</v>
      </c>
      <c r="E8" s="124">
        <v>1069</v>
      </c>
      <c r="F8" s="125">
        <v>0</v>
      </c>
      <c r="G8" s="123">
        <v>389</v>
      </c>
      <c r="H8" s="125">
        <v>1037</v>
      </c>
      <c r="I8" s="123">
        <v>1066</v>
      </c>
      <c r="J8" s="149">
        <v>346</v>
      </c>
      <c r="K8" s="125">
        <v>1184</v>
      </c>
    </row>
    <row r="9" spans="1:11" ht="12.75">
      <c r="A9" s="89">
        <v>1403</v>
      </c>
      <c r="B9" s="123">
        <v>10</v>
      </c>
      <c r="C9" s="124">
        <v>19</v>
      </c>
      <c r="D9" s="124">
        <v>461</v>
      </c>
      <c r="E9" s="124">
        <v>1067</v>
      </c>
      <c r="F9" s="125">
        <v>0</v>
      </c>
      <c r="G9" s="123">
        <v>499</v>
      </c>
      <c r="H9" s="125">
        <v>1044</v>
      </c>
      <c r="I9" s="123">
        <v>1081</v>
      </c>
      <c r="J9" s="149">
        <v>445</v>
      </c>
      <c r="K9" s="125">
        <v>1212</v>
      </c>
    </row>
    <row r="10" spans="1:11" ht="12.75">
      <c r="A10" s="89">
        <v>1404</v>
      </c>
      <c r="B10" s="123">
        <v>14</v>
      </c>
      <c r="C10" s="124">
        <v>15</v>
      </c>
      <c r="D10" s="124">
        <v>329</v>
      </c>
      <c r="E10" s="124">
        <v>944</v>
      </c>
      <c r="F10" s="125">
        <v>0</v>
      </c>
      <c r="G10" s="123">
        <v>333</v>
      </c>
      <c r="H10" s="125">
        <v>944</v>
      </c>
      <c r="I10" s="123">
        <v>976</v>
      </c>
      <c r="J10" s="149">
        <v>301</v>
      </c>
      <c r="K10" s="125">
        <v>1121</v>
      </c>
    </row>
    <row r="11" spans="1:11" ht="12.75">
      <c r="A11" s="89">
        <v>1405</v>
      </c>
      <c r="B11" s="123">
        <v>13</v>
      </c>
      <c r="C11" s="124">
        <v>10</v>
      </c>
      <c r="D11" s="124">
        <v>430</v>
      </c>
      <c r="E11" s="124">
        <v>1015</v>
      </c>
      <c r="F11" s="125">
        <v>0</v>
      </c>
      <c r="G11" s="123">
        <v>433</v>
      </c>
      <c r="H11" s="125">
        <v>1015</v>
      </c>
      <c r="I11" s="123">
        <v>1043</v>
      </c>
      <c r="J11" s="149">
        <v>396</v>
      </c>
      <c r="K11" s="125">
        <v>1217</v>
      </c>
    </row>
    <row r="12" spans="1:11" ht="12.75">
      <c r="A12" s="89">
        <v>1406</v>
      </c>
      <c r="B12" s="123">
        <v>3</v>
      </c>
      <c r="C12" s="124">
        <v>11</v>
      </c>
      <c r="D12" s="124">
        <v>386</v>
      </c>
      <c r="E12" s="124">
        <v>1192</v>
      </c>
      <c r="F12" s="125">
        <v>0</v>
      </c>
      <c r="G12" s="123">
        <v>437</v>
      </c>
      <c r="H12" s="125">
        <v>1148</v>
      </c>
      <c r="I12" s="123">
        <v>1187</v>
      </c>
      <c r="J12" s="149">
        <v>383</v>
      </c>
      <c r="K12" s="125">
        <v>1301</v>
      </c>
    </row>
    <row r="13" spans="1:11" ht="12.75">
      <c r="A13" s="89">
        <v>1407</v>
      </c>
      <c r="B13" s="123">
        <v>6</v>
      </c>
      <c r="C13" s="124">
        <v>5</v>
      </c>
      <c r="D13" s="124">
        <v>363</v>
      </c>
      <c r="E13" s="124">
        <v>614</v>
      </c>
      <c r="F13" s="125">
        <v>0</v>
      </c>
      <c r="G13" s="123">
        <v>385</v>
      </c>
      <c r="H13" s="125">
        <v>580</v>
      </c>
      <c r="I13" s="123">
        <v>605</v>
      </c>
      <c r="J13" s="149">
        <v>343</v>
      </c>
      <c r="K13" s="125">
        <v>750</v>
      </c>
    </row>
    <row r="14" spans="1:11" ht="12.75">
      <c r="A14" s="89">
        <v>1408</v>
      </c>
      <c r="B14" s="123">
        <v>3</v>
      </c>
      <c r="C14" s="124">
        <v>8</v>
      </c>
      <c r="D14" s="124">
        <v>520</v>
      </c>
      <c r="E14" s="124">
        <v>712</v>
      </c>
      <c r="F14" s="125">
        <v>0</v>
      </c>
      <c r="G14" s="123">
        <v>573</v>
      </c>
      <c r="H14" s="125">
        <v>655</v>
      </c>
      <c r="I14" s="123">
        <v>705</v>
      </c>
      <c r="J14" s="149">
        <v>505</v>
      </c>
      <c r="K14" s="125">
        <v>905</v>
      </c>
    </row>
    <row r="15" spans="1:11" ht="12.75">
      <c r="A15" s="89">
        <v>1409</v>
      </c>
      <c r="B15" s="123">
        <v>2</v>
      </c>
      <c r="C15" s="124">
        <v>3</v>
      </c>
      <c r="D15" s="124">
        <v>444</v>
      </c>
      <c r="E15" s="124">
        <v>736</v>
      </c>
      <c r="F15" s="125">
        <v>0</v>
      </c>
      <c r="G15" s="123">
        <v>501</v>
      </c>
      <c r="H15" s="125">
        <v>671</v>
      </c>
      <c r="I15" s="123">
        <v>737</v>
      </c>
      <c r="J15" s="149">
        <v>421</v>
      </c>
      <c r="K15" s="125">
        <v>895</v>
      </c>
    </row>
    <row r="16" spans="1:11" ht="12.75">
      <c r="A16" s="89">
        <v>1410</v>
      </c>
      <c r="B16" s="123">
        <v>7</v>
      </c>
      <c r="C16" s="124">
        <v>9</v>
      </c>
      <c r="D16" s="124">
        <v>587</v>
      </c>
      <c r="E16" s="124">
        <v>581</v>
      </c>
      <c r="F16" s="125">
        <v>0</v>
      </c>
      <c r="G16" s="123">
        <v>620</v>
      </c>
      <c r="H16" s="125">
        <v>549</v>
      </c>
      <c r="I16" s="123">
        <v>589</v>
      </c>
      <c r="J16" s="149">
        <v>571</v>
      </c>
      <c r="K16" s="125">
        <v>817</v>
      </c>
    </row>
    <row r="17" spans="1:11" ht="12.75">
      <c r="A17" s="90">
        <v>1411</v>
      </c>
      <c r="B17" s="123">
        <v>5</v>
      </c>
      <c r="C17" s="124">
        <v>16</v>
      </c>
      <c r="D17" s="124">
        <v>546</v>
      </c>
      <c r="E17" s="124">
        <v>802</v>
      </c>
      <c r="F17" s="125">
        <v>0</v>
      </c>
      <c r="G17" s="123">
        <v>597</v>
      </c>
      <c r="H17" s="125">
        <v>755</v>
      </c>
      <c r="I17" s="123">
        <v>815</v>
      </c>
      <c r="J17" s="149">
        <v>515</v>
      </c>
      <c r="K17" s="125">
        <v>1001</v>
      </c>
    </row>
    <row r="18" spans="1:11" ht="12.75">
      <c r="A18" s="90">
        <v>1412</v>
      </c>
      <c r="B18" s="123">
        <v>0</v>
      </c>
      <c r="C18" s="124">
        <v>7</v>
      </c>
      <c r="D18" s="124">
        <v>362</v>
      </c>
      <c r="E18" s="124">
        <v>886</v>
      </c>
      <c r="F18" s="125">
        <v>0</v>
      </c>
      <c r="G18" s="123">
        <v>379</v>
      </c>
      <c r="H18" s="125">
        <v>868</v>
      </c>
      <c r="I18" s="123">
        <v>898</v>
      </c>
      <c r="J18" s="149">
        <v>343</v>
      </c>
      <c r="K18" s="125">
        <v>1044</v>
      </c>
    </row>
    <row r="19" spans="1:11" ht="12.75">
      <c r="A19" s="90">
        <v>1413</v>
      </c>
      <c r="B19" s="126">
        <v>5</v>
      </c>
      <c r="C19" s="127">
        <v>6</v>
      </c>
      <c r="D19" s="127">
        <v>392</v>
      </c>
      <c r="E19" s="127">
        <v>995</v>
      </c>
      <c r="F19" s="128">
        <v>0</v>
      </c>
      <c r="G19" s="126">
        <v>436</v>
      </c>
      <c r="H19" s="128">
        <v>954</v>
      </c>
      <c r="I19" s="126">
        <v>984</v>
      </c>
      <c r="J19" s="151">
        <v>396</v>
      </c>
      <c r="K19" s="128">
        <v>1111</v>
      </c>
    </row>
    <row r="20" spans="1:11" ht="12.75">
      <c r="A20" s="90">
        <v>1414</v>
      </c>
      <c r="B20" s="126">
        <v>4</v>
      </c>
      <c r="C20" s="127">
        <v>12</v>
      </c>
      <c r="D20" s="127">
        <v>407</v>
      </c>
      <c r="E20" s="127">
        <v>854</v>
      </c>
      <c r="F20" s="128">
        <v>0</v>
      </c>
      <c r="G20" s="126">
        <v>435</v>
      </c>
      <c r="H20" s="128">
        <v>819</v>
      </c>
      <c r="I20" s="126">
        <v>849</v>
      </c>
      <c r="J20" s="151">
        <v>391</v>
      </c>
      <c r="K20" s="128">
        <v>994</v>
      </c>
    </row>
    <row r="21" spans="1:11" ht="12.75">
      <c r="A21" s="90">
        <v>1415</v>
      </c>
      <c r="B21" s="126">
        <v>0</v>
      </c>
      <c r="C21" s="127">
        <v>11</v>
      </c>
      <c r="D21" s="127">
        <v>292</v>
      </c>
      <c r="E21" s="127">
        <v>968</v>
      </c>
      <c r="F21" s="128">
        <v>0</v>
      </c>
      <c r="G21" s="126">
        <v>341</v>
      </c>
      <c r="H21" s="128">
        <v>919</v>
      </c>
      <c r="I21" s="126">
        <v>963</v>
      </c>
      <c r="J21" s="151">
        <v>289</v>
      </c>
      <c r="K21" s="128">
        <v>1025</v>
      </c>
    </row>
    <row r="22" spans="1:11" ht="12.75">
      <c r="A22" s="90">
        <v>1416</v>
      </c>
      <c r="B22" s="126">
        <v>5</v>
      </c>
      <c r="C22" s="127">
        <v>13</v>
      </c>
      <c r="D22" s="127">
        <v>495</v>
      </c>
      <c r="E22" s="127">
        <v>1152</v>
      </c>
      <c r="F22" s="128">
        <v>0</v>
      </c>
      <c r="G22" s="126">
        <v>586</v>
      </c>
      <c r="H22" s="128">
        <v>1075</v>
      </c>
      <c r="I22" s="126">
        <v>1134</v>
      </c>
      <c r="J22" s="151">
        <v>504</v>
      </c>
      <c r="K22" s="128">
        <v>1307</v>
      </c>
    </row>
    <row r="23" spans="1:11" ht="12.75">
      <c r="A23" s="90">
        <v>1417</v>
      </c>
      <c r="B23" s="123">
        <v>8</v>
      </c>
      <c r="C23" s="124">
        <v>1</v>
      </c>
      <c r="D23" s="124">
        <v>485</v>
      </c>
      <c r="E23" s="124">
        <v>920</v>
      </c>
      <c r="F23" s="125">
        <v>0</v>
      </c>
      <c r="G23" s="123">
        <v>477</v>
      </c>
      <c r="H23" s="125">
        <v>916</v>
      </c>
      <c r="I23" s="123">
        <v>934</v>
      </c>
      <c r="J23" s="149">
        <v>450</v>
      </c>
      <c r="K23" s="125">
        <v>1122</v>
      </c>
    </row>
    <row r="24" spans="1:11" ht="12.75">
      <c r="A24" s="90">
        <v>1418</v>
      </c>
      <c r="B24" s="123">
        <v>13</v>
      </c>
      <c r="C24" s="124">
        <v>19</v>
      </c>
      <c r="D24" s="124">
        <v>555</v>
      </c>
      <c r="E24" s="124">
        <v>1132</v>
      </c>
      <c r="F24" s="125">
        <v>0</v>
      </c>
      <c r="G24" s="123">
        <v>599</v>
      </c>
      <c r="H24" s="125">
        <v>1103</v>
      </c>
      <c r="I24" s="123">
        <v>1149</v>
      </c>
      <c r="J24" s="149">
        <v>541</v>
      </c>
      <c r="K24" s="125">
        <v>1356</v>
      </c>
    </row>
    <row r="25" spans="1:11" ht="12.75">
      <c r="A25" s="90">
        <v>1419</v>
      </c>
      <c r="B25" s="123">
        <v>14</v>
      </c>
      <c r="C25" s="124">
        <v>8</v>
      </c>
      <c r="D25" s="124">
        <v>390</v>
      </c>
      <c r="E25" s="124">
        <v>609</v>
      </c>
      <c r="F25" s="125">
        <v>0</v>
      </c>
      <c r="G25" s="123">
        <v>406</v>
      </c>
      <c r="H25" s="125">
        <v>601</v>
      </c>
      <c r="I25" s="123">
        <v>645</v>
      </c>
      <c r="J25" s="149">
        <v>357</v>
      </c>
      <c r="K25" s="125">
        <v>816</v>
      </c>
    </row>
    <row r="26" spans="1:11" ht="12.75">
      <c r="A26" s="90">
        <v>1420</v>
      </c>
      <c r="B26" s="123">
        <v>8</v>
      </c>
      <c r="C26" s="124">
        <v>7</v>
      </c>
      <c r="D26" s="124">
        <v>369</v>
      </c>
      <c r="E26" s="124">
        <v>658</v>
      </c>
      <c r="F26" s="125">
        <v>0</v>
      </c>
      <c r="G26" s="123">
        <v>352</v>
      </c>
      <c r="H26" s="125">
        <v>668</v>
      </c>
      <c r="I26" s="123">
        <v>678</v>
      </c>
      <c r="J26" s="149">
        <v>330</v>
      </c>
      <c r="K26" s="125">
        <v>837</v>
      </c>
    </row>
    <row r="27" spans="1:11" ht="12.75">
      <c r="A27" s="90">
        <v>1421</v>
      </c>
      <c r="B27" s="129">
        <v>4</v>
      </c>
      <c r="C27" s="130">
        <v>12</v>
      </c>
      <c r="D27" s="130">
        <v>486</v>
      </c>
      <c r="E27" s="130">
        <v>771</v>
      </c>
      <c r="F27" s="131">
        <v>0</v>
      </c>
      <c r="G27" s="129">
        <v>516</v>
      </c>
      <c r="H27" s="131">
        <v>734</v>
      </c>
      <c r="I27" s="153">
        <v>772</v>
      </c>
      <c r="J27" s="154">
        <v>458</v>
      </c>
      <c r="K27" s="131">
        <v>928</v>
      </c>
    </row>
    <row r="28" spans="1:11" ht="12.75">
      <c r="A28" s="90">
        <v>1501</v>
      </c>
      <c r="B28" s="129">
        <v>5</v>
      </c>
      <c r="C28" s="130">
        <v>18</v>
      </c>
      <c r="D28" s="130">
        <v>731</v>
      </c>
      <c r="E28" s="130">
        <v>963</v>
      </c>
      <c r="F28" s="131">
        <v>0</v>
      </c>
      <c r="G28" s="129">
        <v>807</v>
      </c>
      <c r="H28" s="131">
        <v>896</v>
      </c>
      <c r="I28" s="129">
        <v>970</v>
      </c>
      <c r="J28" s="154">
        <v>719</v>
      </c>
      <c r="K28" s="131">
        <v>1285</v>
      </c>
    </row>
    <row r="29" spans="1:11" ht="12.75">
      <c r="A29" s="91">
        <v>1502</v>
      </c>
      <c r="B29" s="277">
        <v>10</v>
      </c>
      <c r="C29" s="278">
        <v>20</v>
      </c>
      <c r="D29" s="278">
        <v>647</v>
      </c>
      <c r="E29" s="278">
        <v>847</v>
      </c>
      <c r="F29" s="279">
        <v>0</v>
      </c>
      <c r="G29" s="277">
        <v>693</v>
      </c>
      <c r="H29" s="279">
        <v>815</v>
      </c>
      <c r="I29" s="141">
        <v>855</v>
      </c>
      <c r="J29" s="156">
        <v>641</v>
      </c>
      <c r="K29" s="143">
        <v>1100</v>
      </c>
    </row>
    <row r="30" spans="1:11" ht="12.75">
      <c r="A30" s="91">
        <v>1503</v>
      </c>
      <c r="B30" s="137">
        <v>11</v>
      </c>
      <c r="C30" s="139">
        <v>13</v>
      </c>
      <c r="D30" s="139">
        <v>561</v>
      </c>
      <c r="E30" s="139">
        <v>628</v>
      </c>
      <c r="F30" s="138">
        <v>0</v>
      </c>
      <c r="G30" s="137">
        <v>605</v>
      </c>
      <c r="H30" s="138">
        <v>589</v>
      </c>
      <c r="I30" s="137">
        <v>636</v>
      </c>
      <c r="J30" s="136">
        <v>539</v>
      </c>
      <c r="K30" s="138">
        <v>818</v>
      </c>
    </row>
    <row r="31" spans="1:11" ht="12.75">
      <c r="A31" s="90">
        <v>1504</v>
      </c>
      <c r="B31" s="129">
        <v>5</v>
      </c>
      <c r="C31" s="130">
        <v>13</v>
      </c>
      <c r="D31" s="130">
        <v>411</v>
      </c>
      <c r="E31" s="130">
        <v>543</v>
      </c>
      <c r="F31" s="131">
        <v>0</v>
      </c>
      <c r="G31" s="129">
        <v>435</v>
      </c>
      <c r="H31" s="131">
        <v>515</v>
      </c>
      <c r="I31" s="129">
        <v>551</v>
      </c>
      <c r="J31" s="154">
        <v>386</v>
      </c>
      <c r="K31" s="131">
        <v>699</v>
      </c>
    </row>
    <row r="32" spans="1:11" ht="12.75">
      <c r="A32" s="91">
        <v>1505</v>
      </c>
      <c r="B32" s="137">
        <v>8</v>
      </c>
      <c r="C32" s="139">
        <v>11</v>
      </c>
      <c r="D32" s="139">
        <v>481</v>
      </c>
      <c r="E32" s="139">
        <v>553</v>
      </c>
      <c r="F32" s="138">
        <v>0</v>
      </c>
      <c r="G32" s="137">
        <v>520</v>
      </c>
      <c r="H32" s="138">
        <v>524</v>
      </c>
      <c r="I32" s="137">
        <v>573</v>
      </c>
      <c r="J32" s="136">
        <v>461</v>
      </c>
      <c r="K32" s="138">
        <v>761</v>
      </c>
    </row>
    <row r="33" spans="1:11" ht="12.75">
      <c r="A33" s="91">
        <v>1506</v>
      </c>
      <c r="B33" s="137">
        <v>7</v>
      </c>
      <c r="C33" s="139">
        <v>16</v>
      </c>
      <c r="D33" s="139">
        <v>620</v>
      </c>
      <c r="E33" s="139">
        <v>606</v>
      </c>
      <c r="F33" s="138">
        <v>0</v>
      </c>
      <c r="G33" s="137">
        <v>647</v>
      </c>
      <c r="H33" s="138">
        <v>589</v>
      </c>
      <c r="I33" s="137">
        <v>639</v>
      </c>
      <c r="J33" s="136">
        <v>595</v>
      </c>
      <c r="K33" s="138">
        <v>915</v>
      </c>
    </row>
    <row r="34" spans="1:11" ht="12.75">
      <c r="A34" s="91">
        <v>1507</v>
      </c>
      <c r="B34" s="137">
        <v>12</v>
      </c>
      <c r="C34" s="139">
        <v>7</v>
      </c>
      <c r="D34" s="139">
        <v>622</v>
      </c>
      <c r="E34" s="139">
        <v>629</v>
      </c>
      <c r="F34" s="138">
        <v>0</v>
      </c>
      <c r="G34" s="137">
        <v>639</v>
      </c>
      <c r="H34" s="138">
        <v>608</v>
      </c>
      <c r="I34" s="137">
        <v>659</v>
      </c>
      <c r="J34" s="136">
        <v>574</v>
      </c>
      <c r="K34" s="138">
        <v>907</v>
      </c>
    </row>
    <row r="35" spans="1:11" ht="12.75">
      <c r="A35" s="91">
        <v>1508</v>
      </c>
      <c r="B35" s="137">
        <v>10</v>
      </c>
      <c r="C35" s="139">
        <v>12</v>
      </c>
      <c r="D35" s="139">
        <v>607</v>
      </c>
      <c r="E35" s="139">
        <v>587</v>
      </c>
      <c r="F35" s="138">
        <v>0</v>
      </c>
      <c r="G35" s="137">
        <v>627</v>
      </c>
      <c r="H35" s="138">
        <v>564</v>
      </c>
      <c r="I35" s="137">
        <v>604</v>
      </c>
      <c r="J35" s="136">
        <v>580</v>
      </c>
      <c r="K35" s="138">
        <v>862</v>
      </c>
    </row>
    <row r="36" spans="1:11" ht="12.75">
      <c r="A36" s="91">
        <v>1509</v>
      </c>
      <c r="B36" s="137">
        <v>12</v>
      </c>
      <c r="C36" s="139">
        <v>19</v>
      </c>
      <c r="D36" s="139">
        <v>676</v>
      </c>
      <c r="E36" s="139">
        <v>608</v>
      </c>
      <c r="F36" s="138">
        <v>0</v>
      </c>
      <c r="G36" s="137">
        <v>687</v>
      </c>
      <c r="H36" s="138">
        <v>602</v>
      </c>
      <c r="I36" s="137">
        <v>644</v>
      </c>
      <c r="J36" s="136">
        <v>637</v>
      </c>
      <c r="K36" s="138">
        <v>942</v>
      </c>
    </row>
    <row r="37" spans="1:11" ht="12.75">
      <c r="A37" s="91">
        <v>1510</v>
      </c>
      <c r="B37" s="137">
        <v>11</v>
      </c>
      <c r="C37" s="139">
        <v>23</v>
      </c>
      <c r="D37" s="139">
        <v>709</v>
      </c>
      <c r="E37" s="139">
        <v>496</v>
      </c>
      <c r="F37" s="138">
        <v>0</v>
      </c>
      <c r="G37" s="137">
        <v>713</v>
      </c>
      <c r="H37" s="138">
        <v>494</v>
      </c>
      <c r="I37" s="137">
        <v>536</v>
      </c>
      <c r="J37" s="136">
        <v>671</v>
      </c>
      <c r="K37" s="138">
        <v>879</v>
      </c>
    </row>
    <row r="38" spans="1:11" ht="12.75">
      <c r="A38" s="91">
        <v>1511</v>
      </c>
      <c r="B38" s="137">
        <v>10</v>
      </c>
      <c r="C38" s="139">
        <v>20</v>
      </c>
      <c r="D38" s="139">
        <v>660</v>
      </c>
      <c r="E38" s="139">
        <v>545</v>
      </c>
      <c r="F38" s="138">
        <v>0</v>
      </c>
      <c r="G38" s="137">
        <v>672</v>
      </c>
      <c r="H38" s="138">
        <v>532</v>
      </c>
      <c r="I38" s="137">
        <v>582</v>
      </c>
      <c r="J38" s="136">
        <v>612</v>
      </c>
      <c r="K38" s="138">
        <v>883</v>
      </c>
    </row>
    <row r="39" spans="1:11" ht="12.75">
      <c r="A39" s="91">
        <v>1512</v>
      </c>
      <c r="B39" s="137">
        <v>13</v>
      </c>
      <c r="C39" s="139">
        <v>15</v>
      </c>
      <c r="D39" s="139">
        <v>492</v>
      </c>
      <c r="E39" s="139">
        <v>327</v>
      </c>
      <c r="F39" s="138">
        <v>1</v>
      </c>
      <c r="G39" s="137">
        <v>494</v>
      </c>
      <c r="H39" s="138">
        <v>338</v>
      </c>
      <c r="I39" s="137">
        <v>365</v>
      </c>
      <c r="J39" s="136">
        <v>464</v>
      </c>
      <c r="K39" s="138">
        <v>593</v>
      </c>
    </row>
    <row r="40" spans="1:11" ht="12.75">
      <c r="A40" s="91">
        <v>1513</v>
      </c>
      <c r="B40" s="137">
        <v>10</v>
      </c>
      <c r="C40" s="139">
        <v>9</v>
      </c>
      <c r="D40" s="139">
        <v>500</v>
      </c>
      <c r="E40" s="139">
        <v>403</v>
      </c>
      <c r="F40" s="138">
        <v>1</v>
      </c>
      <c r="G40" s="137">
        <v>517</v>
      </c>
      <c r="H40" s="138">
        <v>388</v>
      </c>
      <c r="I40" s="137">
        <v>428</v>
      </c>
      <c r="J40" s="136">
        <v>469</v>
      </c>
      <c r="K40" s="138">
        <v>650</v>
      </c>
    </row>
    <row r="41" spans="1:11" ht="12.75">
      <c r="A41" s="91">
        <v>1514</v>
      </c>
      <c r="B41" s="137">
        <v>11</v>
      </c>
      <c r="C41" s="139">
        <v>8</v>
      </c>
      <c r="D41" s="139">
        <v>454</v>
      </c>
      <c r="E41" s="139">
        <v>477</v>
      </c>
      <c r="F41" s="138">
        <v>0</v>
      </c>
      <c r="G41" s="137">
        <v>475</v>
      </c>
      <c r="H41" s="138">
        <v>464</v>
      </c>
      <c r="I41" s="137">
        <v>498</v>
      </c>
      <c r="J41" s="136">
        <v>428</v>
      </c>
      <c r="K41" s="138">
        <v>682</v>
      </c>
    </row>
    <row r="42" spans="1:11" ht="12.75">
      <c r="A42" s="91">
        <v>1515</v>
      </c>
      <c r="B42" s="137">
        <v>3</v>
      </c>
      <c r="C42" s="139">
        <v>5</v>
      </c>
      <c r="D42" s="139">
        <v>248</v>
      </c>
      <c r="E42" s="139">
        <v>387</v>
      </c>
      <c r="F42" s="138">
        <v>0</v>
      </c>
      <c r="G42" s="137">
        <v>272</v>
      </c>
      <c r="H42" s="138">
        <v>361</v>
      </c>
      <c r="I42" s="137">
        <v>369</v>
      </c>
      <c r="J42" s="136">
        <v>261</v>
      </c>
      <c r="K42" s="138">
        <v>497</v>
      </c>
    </row>
    <row r="43" spans="1:11" ht="12.75">
      <c r="A43" s="90">
        <v>1516</v>
      </c>
      <c r="B43" s="129">
        <v>3</v>
      </c>
      <c r="C43" s="130">
        <v>12</v>
      </c>
      <c r="D43" s="130">
        <v>471</v>
      </c>
      <c r="E43" s="130">
        <v>484</v>
      </c>
      <c r="F43" s="131">
        <v>0</v>
      </c>
      <c r="G43" s="129">
        <v>480</v>
      </c>
      <c r="H43" s="131">
        <v>465</v>
      </c>
      <c r="I43" s="129">
        <v>501</v>
      </c>
      <c r="J43" s="154">
        <v>429</v>
      </c>
      <c r="K43" s="131">
        <v>623</v>
      </c>
    </row>
    <row r="44" spans="1:11" ht="12.75">
      <c r="A44" s="91">
        <v>1601</v>
      </c>
      <c r="B44" s="137">
        <v>6</v>
      </c>
      <c r="C44" s="139">
        <v>20</v>
      </c>
      <c r="D44" s="139">
        <v>921</v>
      </c>
      <c r="E44" s="139">
        <v>971</v>
      </c>
      <c r="F44" s="138">
        <v>0</v>
      </c>
      <c r="G44" s="137">
        <v>1056</v>
      </c>
      <c r="H44" s="138">
        <v>845</v>
      </c>
      <c r="I44" s="137">
        <v>951</v>
      </c>
      <c r="J44" s="136">
        <v>938</v>
      </c>
      <c r="K44" s="138">
        <v>1317</v>
      </c>
    </row>
    <row r="45" spans="1:11" ht="12.75">
      <c r="A45" s="91">
        <v>1602</v>
      </c>
      <c r="B45" s="137">
        <v>10</v>
      </c>
      <c r="C45" s="139">
        <v>6</v>
      </c>
      <c r="D45" s="139">
        <v>877</v>
      </c>
      <c r="E45" s="139">
        <v>582</v>
      </c>
      <c r="F45" s="138">
        <v>0</v>
      </c>
      <c r="G45" s="137">
        <v>941</v>
      </c>
      <c r="H45" s="138">
        <v>509</v>
      </c>
      <c r="I45" s="137">
        <v>577</v>
      </c>
      <c r="J45" s="136">
        <v>860</v>
      </c>
      <c r="K45" s="138">
        <v>940</v>
      </c>
    </row>
    <row r="46" spans="1:11" ht="12.75">
      <c r="A46" s="91">
        <v>1603</v>
      </c>
      <c r="B46" s="137">
        <v>8</v>
      </c>
      <c r="C46" s="139">
        <v>18</v>
      </c>
      <c r="D46" s="139">
        <v>1218</v>
      </c>
      <c r="E46" s="139">
        <v>602</v>
      </c>
      <c r="F46" s="138">
        <v>0</v>
      </c>
      <c r="G46" s="137">
        <v>1253</v>
      </c>
      <c r="H46" s="138">
        <v>564</v>
      </c>
      <c r="I46" s="137">
        <v>625</v>
      </c>
      <c r="J46" s="136">
        <v>1165</v>
      </c>
      <c r="K46" s="138">
        <v>1148</v>
      </c>
    </row>
    <row r="47" spans="1:11" ht="12.75">
      <c r="A47" s="91">
        <v>1604</v>
      </c>
      <c r="B47" s="277">
        <v>4</v>
      </c>
      <c r="C47" s="278">
        <v>17</v>
      </c>
      <c r="D47" s="278">
        <v>808</v>
      </c>
      <c r="E47" s="278">
        <v>402</v>
      </c>
      <c r="F47" s="279">
        <v>0</v>
      </c>
      <c r="G47" s="277">
        <v>845</v>
      </c>
      <c r="H47" s="279">
        <v>370</v>
      </c>
      <c r="I47" s="141">
        <v>422</v>
      </c>
      <c r="J47" s="156">
        <v>785</v>
      </c>
      <c r="K47" s="143">
        <v>703</v>
      </c>
    </row>
    <row r="48" spans="1:11" ht="12.75">
      <c r="A48" s="91">
        <v>1605</v>
      </c>
      <c r="B48" s="137">
        <v>1</v>
      </c>
      <c r="C48" s="139">
        <v>19</v>
      </c>
      <c r="D48" s="139">
        <v>908</v>
      </c>
      <c r="E48" s="139">
        <v>325</v>
      </c>
      <c r="F48" s="138">
        <v>0</v>
      </c>
      <c r="G48" s="137">
        <v>950</v>
      </c>
      <c r="H48" s="138">
        <v>284</v>
      </c>
      <c r="I48" s="137">
        <v>330</v>
      </c>
      <c r="J48" s="136">
        <v>898</v>
      </c>
      <c r="K48" s="138">
        <v>630</v>
      </c>
    </row>
    <row r="49" spans="1:11" ht="12.75">
      <c r="A49" s="91">
        <v>1606</v>
      </c>
      <c r="B49" s="137">
        <v>5</v>
      </c>
      <c r="C49" s="139">
        <v>12</v>
      </c>
      <c r="D49" s="139">
        <v>892</v>
      </c>
      <c r="E49" s="139">
        <v>248</v>
      </c>
      <c r="F49" s="138">
        <v>0</v>
      </c>
      <c r="G49" s="137">
        <v>899</v>
      </c>
      <c r="H49" s="138">
        <v>233</v>
      </c>
      <c r="I49" s="137">
        <v>281</v>
      </c>
      <c r="J49" s="136">
        <v>837</v>
      </c>
      <c r="K49" s="138">
        <v>572</v>
      </c>
    </row>
    <row r="50" spans="1:11" ht="12.75">
      <c r="A50" s="90">
        <v>1607</v>
      </c>
      <c r="B50" s="129">
        <v>11</v>
      </c>
      <c r="C50" s="130">
        <v>7</v>
      </c>
      <c r="D50" s="130">
        <v>809</v>
      </c>
      <c r="E50" s="130">
        <v>663</v>
      </c>
      <c r="F50" s="131">
        <v>0</v>
      </c>
      <c r="G50" s="129">
        <v>833</v>
      </c>
      <c r="H50" s="131">
        <v>637</v>
      </c>
      <c r="I50" s="129">
        <v>683</v>
      </c>
      <c r="J50" s="154">
        <v>776</v>
      </c>
      <c r="K50" s="131">
        <v>986</v>
      </c>
    </row>
    <row r="51" spans="1:11" ht="12.75">
      <c r="A51" s="91">
        <v>1608</v>
      </c>
      <c r="B51" s="137">
        <v>12</v>
      </c>
      <c r="C51" s="139">
        <v>14</v>
      </c>
      <c r="D51" s="139">
        <v>756</v>
      </c>
      <c r="E51" s="139">
        <v>372</v>
      </c>
      <c r="F51" s="138">
        <v>0</v>
      </c>
      <c r="G51" s="137">
        <v>763</v>
      </c>
      <c r="H51" s="138">
        <v>367</v>
      </c>
      <c r="I51" s="137">
        <v>404</v>
      </c>
      <c r="J51" s="136">
        <v>705</v>
      </c>
      <c r="K51" s="138">
        <v>611</v>
      </c>
    </row>
    <row r="52" spans="1:11" ht="12.75">
      <c r="A52" s="91">
        <v>1609</v>
      </c>
      <c r="B52" s="137">
        <v>6</v>
      </c>
      <c r="C52" s="139">
        <v>13</v>
      </c>
      <c r="D52" s="139">
        <v>595</v>
      </c>
      <c r="E52" s="139">
        <v>569</v>
      </c>
      <c r="F52" s="138">
        <v>0</v>
      </c>
      <c r="G52" s="137">
        <v>625</v>
      </c>
      <c r="H52" s="138">
        <v>526</v>
      </c>
      <c r="I52" s="137">
        <v>578</v>
      </c>
      <c r="J52" s="136">
        <v>559</v>
      </c>
      <c r="K52" s="138">
        <v>803</v>
      </c>
    </row>
    <row r="53" spans="1:11" ht="12.75">
      <c r="A53" s="91">
        <v>1610</v>
      </c>
      <c r="B53" s="137">
        <v>12</v>
      </c>
      <c r="C53" s="139">
        <v>14</v>
      </c>
      <c r="D53" s="139">
        <v>835</v>
      </c>
      <c r="E53" s="139">
        <v>690</v>
      </c>
      <c r="F53" s="138">
        <v>0</v>
      </c>
      <c r="G53" s="137">
        <v>867</v>
      </c>
      <c r="H53" s="138">
        <v>642</v>
      </c>
      <c r="I53" s="137">
        <v>722</v>
      </c>
      <c r="J53" s="136">
        <v>768</v>
      </c>
      <c r="K53" s="138">
        <v>980</v>
      </c>
    </row>
    <row r="54" spans="1:11" ht="12.75">
      <c r="A54" s="91">
        <v>1611</v>
      </c>
      <c r="B54" s="137">
        <v>7</v>
      </c>
      <c r="C54" s="139">
        <v>17</v>
      </c>
      <c r="D54" s="139">
        <v>668</v>
      </c>
      <c r="E54" s="139">
        <v>630</v>
      </c>
      <c r="F54" s="138">
        <v>0</v>
      </c>
      <c r="G54" s="137">
        <v>736</v>
      </c>
      <c r="H54" s="138">
        <v>570</v>
      </c>
      <c r="I54" s="137">
        <v>625</v>
      </c>
      <c r="J54" s="136">
        <v>669</v>
      </c>
      <c r="K54" s="138">
        <v>914</v>
      </c>
    </row>
    <row r="55" spans="1:11" ht="12.75">
      <c r="A55" s="91">
        <v>1612</v>
      </c>
      <c r="B55" s="137">
        <v>3</v>
      </c>
      <c r="C55" s="139">
        <v>19</v>
      </c>
      <c r="D55" s="139">
        <v>480</v>
      </c>
      <c r="E55" s="139">
        <v>261</v>
      </c>
      <c r="F55" s="138">
        <v>0</v>
      </c>
      <c r="G55" s="137">
        <v>474</v>
      </c>
      <c r="H55" s="138">
        <v>270</v>
      </c>
      <c r="I55" s="137">
        <v>297</v>
      </c>
      <c r="J55" s="136">
        <v>448</v>
      </c>
      <c r="K55" s="138">
        <v>530</v>
      </c>
    </row>
    <row r="56" spans="1:11" ht="12.75">
      <c r="A56" s="91">
        <v>1613</v>
      </c>
      <c r="B56" s="137">
        <v>9</v>
      </c>
      <c r="C56" s="139">
        <v>24</v>
      </c>
      <c r="D56" s="139">
        <v>725</v>
      </c>
      <c r="E56" s="139">
        <v>496</v>
      </c>
      <c r="F56" s="138">
        <v>0</v>
      </c>
      <c r="G56" s="137">
        <v>787</v>
      </c>
      <c r="H56" s="138">
        <v>446</v>
      </c>
      <c r="I56" s="137">
        <v>515</v>
      </c>
      <c r="J56" s="136">
        <v>709</v>
      </c>
      <c r="K56" s="138">
        <v>786</v>
      </c>
    </row>
    <row r="57" spans="1:11" ht="12.75">
      <c r="A57" s="91">
        <v>1614</v>
      </c>
      <c r="B57" s="137">
        <v>10</v>
      </c>
      <c r="C57" s="139">
        <v>16</v>
      </c>
      <c r="D57" s="139">
        <v>590</v>
      </c>
      <c r="E57" s="139">
        <v>460</v>
      </c>
      <c r="F57" s="138">
        <v>1</v>
      </c>
      <c r="G57" s="137">
        <v>621</v>
      </c>
      <c r="H57" s="138">
        <v>436</v>
      </c>
      <c r="I57" s="137">
        <v>477</v>
      </c>
      <c r="J57" s="136">
        <v>572</v>
      </c>
      <c r="K57" s="138">
        <v>744</v>
      </c>
    </row>
    <row r="58" spans="1:11" ht="12.75">
      <c r="A58" s="91">
        <v>1615</v>
      </c>
      <c r="B58" s="137">
        <v>11</v>
      </c>
      <c r="C58" s="139">
        <v>23</v>
      </c>
      <c r="D58" s="139">
        <v>1048</v>
      </c>
      <c r="E58" s="139">
        <v>498</v>
      </c>
      <c r="F58" s="138">
        <v>0</v>
      </c>
      <c r="G58" s="137">
        <v>1046</v>
      </c>
      <c r="H58" s="138">
        <v>508</v>
      </c>
      <c r="I58" s="137">
        <v>542</v>
      </c>
      <c r="J58" s="136">
        <v>986</v>
      </c>
      <c r="K58" s="138">
        <v>1000</v>
      </c>
    </row>
    <row r="59" spans="1:11" ht="12.75">
      <c r="A59" s="91">
        <v>1701</v>
      </c>
      <c r="B59" s="137">
        <v>9</v>
      </c>
      <c r="C59" s="139">
        <v>20</v>
      </c>
      <c r="D59" s="139">
        <v>665</v>
      </c>
      <c r="E59" s="139">
        <v>439</v>
      </c>
      <c r="F59" s="138">
        <v>1</v>
      </c>
      <c r="G59" s="137">
        <v>678</v>
      </c>
      <c r="H59" s="138">
        <v>436</v>
      </c>
      <c r="I59" s="137">
        <v>471</v>
      </c>
      <c r="J59" s="136">
        <v>636</v>
      </c>
      <c r="K59" s="138">
        <v>775</v>
      </c>
    </row>
    <row r="60" spans="1:11" ht="12.75">
      <c r="A60" s="91">
        <v>1702</v>
      </c>
      <c r="B60" s="137">
        <v>7</v>
      </c>
      <c r="C60" s="139">
        <v>18</v>
      </c>
      <c r="D60" s="139">
        <v>695</v>
      </c>
      <c r="E60" s="139">
        <v>508</v>
      </c>
      <c r="F60" s="138">
        <v>0</v>
      </c>
      <c r="G60" s="137">
        <v>695</v>
      </c>
      <c r="H60" s="138">
        <v>516</v>
      </c>
      <c r="I60" s="137">
        <v>564</v>
      </c>
      <c r="J60" s="136">
        <v>636</v>
      </c>
      <c r="K60" s="138">
        <v>810</v>
      </c>
    </row>
    <row r="61" spans="1:11" ht="12.75">
      <c r="A61" s="91">
        <v>1703</v>
      </c>
      <c r="B61" s="137">
        <v>7</v>
      </c>
      <c r="C61" s="139">
        <v>12</v>
      </c>
      <c r="D61" s="139">
        <v>719</v>
      </c>
      <c r="E61" s="139">
        <v>437</v>
      </c>
      <c r="F61" s="138">
        <v>0</v>
      </c>
      <c r="G61" s="137">
        <v>726</v>
      </c>
      <c r="H61" s="138">
        <v>429</v>
      </c>
      <c r="I61" s="137">
        <v>478</v>
      </c>
      <c r="J61" s="136">
        <v>664</v>
      </c>
      <c r="K61" s="138">
        <v>796</v>
      </c>
    </row>
    <row r="62" spans="1:11" ht="12.75">
      <c r="A62" s="91">
        <v>1704</v>
      </c>
      <c r="B62" s="137">
        <v>9</v>
      </c>
      <c r="C62" s="139">
        <v>17</v>
      </c>
      <c r="D62" s="139">
        <v>738</v>
      </c>
      <c r="E62" s="139">
        <v>295</v>
      </c>
      <c r="F62" s="138">
        <v>0</v>
      </c>
      <c r="G62" s="137">
        <v>764</v>
      </c>
      <c r="H62" s="138">
        <v>268</v>
      </c>
      <c r="I62" s="137">
        <v>304</v>
      </c>
      <c r="J62" s="136">
        <v>721</v>
      </c>
      <c r="K62" s="138">
        <v>616</v>
      </c>
    </row>
    <row r="63" spans="1:11" ht="12.75">
      <c r="A63" s="91">
        <v>1705</v>
      </c>
      <c r="B63" s="137">
        <v>12</v>
      </c>
      <c r="C63" s="139">
        <v>18</v>
      </c>
      <c r="D63" s="139">
        <v>714</v>
      </c>
      <c r="E63" s="139">
        <v>299</v>
      </c>
      <c r="F63" s="138">
        <v>1</v>
      </c>
      <c r="G63" s="137">
        <v>722</v>
      </c>
      <c r="H63" s="138">
        <v>303</v>
      </c>
      <c r="I63" s="137">
        <v>340</v>
      </c>
      <c r="J63" s="136">
        <v>669</v>
      </c>
      <c r="K63" s="138">
        <v>652</v>
      </c>
    </row>
    <row r="64" spans="1:11" ht="12.75">
      <c r="A64" s="91">
        <v>1706</v>
      </c>
      <c r="B64" s="137">
        <v>13</v>
      </c>
      <c r="C64" s="139">
        <v>21</v>
      </c>
      <c r="D64" s="139">
        <v>982</v>
      </c>
      <c r="E64" s="139">
        <v>379</v>
      </c>
      <c r="F64" s="138">
        <v>0</v>
      </c>
      <c r="G64" s="137">
        <v>968</v>
      </c>
      <c r="H64" s="138">
        <v>399</v>
      </c>
      <c r="I64" s="137">
        <v>439</v>
      </c>
      <c r="J64" s="136">
        <v>921</v>
      </c>
      <c r="K64" s="138">
        <v>817</v>
      </c>
    </row>
    <row r="65" spans="1:11" ht="12.75">
      <c r="A65" s="91">
        <v>1707</v>
      </c>
      <c r="B65" s="137">
        <v>2</v>
      </c>
      <c r="C65" s="139">
        <v>6</v>
      </c>
      <c r="D65" s="139">
        <v>765</v>
      </c>
      <c r="E65" s="139">
        <v>253</v>
      </c>
      <c r="F65" s="138">
        <v>0</v>
      </c>
      <c r="G65" s="137">
        <v>793</v>
      </c>
      <c r="H65" s="138">
        <v>217</v>
      </c>
      <c r="I65" s="137">
        <v>278</v>
      </c>
      <c r="J65" s="136">
        <v>721</v>
      </c>
      <c r="K65" s="138">
        <v>567</v>
      </c>
    </row>
    <row r="66" spans="1:11" ht="12.75">
      <c r="A66" s="91">
        <v>1708</v>
      </c>
      <c r="B66" s="137">
        <v>7</v>
      </c>
      <c r="C66" s="139">
        <v>21</v>
      </c>
      <c r="D66" s="139">
        <v>1019</v>
      </c>
      <c r="E66" s="139">
        <v>439</v>
      </c>
      <c r="F66" s="138">
        <v>0</v>
      </c>
      <c r="G66" s="137">
        <v>1044</v>
      </c>
      <c r="H66" s="138">
        <v>416</v>
      </c>
      <c r="I66" s="137">
        <v>473</v>
      </c>
      <c r="J66" s="136">
        <v>969</v>
      </c>
      <c r="K66" s="138">
        <v>847</v>
      </c>
    </row>
    <row r="67" spans="1:11" ht="12.75">
      <c r="A67" s="91">
        <v>1709</v>
      </c>
      <c r="B67" s="137">
        <v>4</v>
      </c>
      <c r="C67" s="139">
        <v>14</v>
      </c>
      <c r="D67" s="139">
        <v>855</v>
      </c>
      <c r="E67" s="139">
        <v>340</v>
      </c>
      <c r="F67" s="138">
        <v>0</v>
      </c>
      <c r="G67" s="137">
        <v>895</v>
      </c>
      <c r="H67" s="138">
        <v>292</v>
      </c>
      <c r="I67" s="137">
        <v>346</v>
      </c>
      <c r="J67" s="136">
        <v>832</v>
      </c>
      <c r="K67" s="138">
        <v>631</v>
      </c>
    </row>
    <row r="68" spans="1:11" ht="12.75">
      <c r="A68" s="91">
        <v>1710</v>
      </c>
      <c r="B68" s="137">
        <v>2</v>
      </c>
      <c r="C68" s="139">
        <v>21</v>
      </c>
      <c r="D68" s="139">
        <v>581</v>
      </c>
      <c r="E68" s="139">
        <v>182</v>
      </c>
      <c r="F68" s="138">
        <v>0</v>
      </c>
      <c r="G68" s="137">
        <v>546</v>
      </c>
      <c r="H68" s="138">
        <v>180</v>
      </c>
      <c r="I68" s="137">
        <v>202</v>
      </c>
      <c r="J68" s="136">
        <v>516</v>
      </c>
      <c r="K68" s="138">
        <v>356</v>
      </c>
    </row>
    <row r="69" spans="1:11" ht="12.75">
      <c r="A69" s="91">
        <v>1711</v>
      </c>
      <c r="B69" s="137">
        <v>2</v>
      </c>
      <c r="C69" s="139">
        <v>19</v>
      </c>
      <c r="D69" s="139">
        <v>613</v>
      </c>
      <c r="E69" s="139">
        <v>170</v>
      </c>
      <c r="F69" s="138">
        <v>0</v>
      </c>
      <c r="G69" s="137">
        <v>611</v>
      </c>
      <c r="H69" s="138">
        <v>174</v>
      </c>
      <c r="I69" s="137">
        <v>202</v>
      </c>
      <c r="J69" s="136">
        <v>569</v>
      </c>
      <c r="K69" s="138">
        <v>445</v>
      </c>
    </row>
    <row r="70" spans="1:11" ht="12.75">
      <c r="A70" s="91">
        <v>1712</v>
      </c>
      <c r="B70" s="137">
        <v>10</v>
      </c>
      <c r="C70" s="139">
        <v>16</v>
      </c>
      <c r="D70" s="139">
        <v>578</v>
      </c>
      <c r="E70" s="139">
        <v>394</v>
      </c>
      <c r="F70" s="138">
        <v>0</v>
      </c>
      <c r="G70" s="137">
        <v>587</v>
      </c>
      <c r="H70" s="138">
        <v>389</v>
      </c>
      <c r="I70" s="137">
        <v>429</v>
      </c>
      <c r="J70" s="136">
        <v>540</v>
      </c>
      <c r="K70" s="138">
        <v>660</v>
      </c>
    </row>
    <row r="71" spans="1:11" ht="12.75">
      <c r="A71" s="91">
        <v>1713</v>
      </c>
      <c r="B71" s="137">
        <v>6</v>
      </c>
      <c r="C71" s="139">
        <v>21</v>
      </c>
      <c r="D71" s="139">
        <v>748</v>
      </c>
      <c r="E71" s="139">
        <v>608</v>
      </c>
      <c r="F71" s="138">
        <v>0</v>
      </c>
      <c r="G71" s="137">
        <v>826</v>
      </c>
      <c r="H71" s="138">
        <v>546</v>
      </c>
      <c r="I71" s="137">
        <v>620</v>
      </c>
      <c r="J71" s="136">
        <v>740</v>
      </c>
      <c r="K71" s="138">
        <v>984</v>
      </c>
    </row>
    <row r="72" spans="1:11" ht="12.75">
      <c r="A72" s="91">
        <v>1714</v>
      </c>
      <c r="B72" s="137">
        <v>8</v>
      </c>
      <c r="C72" s="139">
        <v>17</v>
      </c>
      <c r="D72" s="139">
        <v>836</v>
      </c>
      <c r="E72" s="139">
        <v>455</v>
      </c>
      <c r="F72" s="138">
        <v>1</v>
      </c>
      <c r="G72" s="137">
        <v>859</v>
      </c>
      <c r="H72" s="138">
        <v>424</v>
      </c>
      <c r="I72" s="137">
        <v>467</v>
      </c>
      <c r="J72" s="136">
        <v>802</v>
      </c>
      <c r="K72" s="138">
        <v>738</v>
      </c>
    </row>
    <row r="73" spans="1:11" ht="12.75">
      <c r="A73" s="91">
        <v>1715</v>
      </c>
      <c r="B73" s="141">
        <v>11</v>
      </c>
      <c r="C73" s="142">
        <v>12</v>
      </c>
      <c r="D73" s="142">
        <v>912</v>
      </c>
      <c r="E73" s="142">
        <v>394</v>
      </c>
      <c r="F73" s="143">
        <v>1</v>
      </c>
      <c r="G73" s="141">
        <v>898</v>
      </c>
      <c r="H73" s="143">
        <v>403</v>
      </c>
      <c r="I73" s="141">
        <v>433</v>
      </c>
      <c r="J73" s="156">
        <v>854</v>
      </c>
      <c r="K73" s="143">
        <v>830</v>
      </c>
    </row>
    <row r="74" spans="1:11" ht="12.75">
      <c r="A74" s="90">
        <v>1801</v>
      </c>
      <c r="B74" s="126">
        <v>8</v>
      </c>
      <c r="C74" s="127">
        <v>8</v>
      </c>
      <c r="D74" s="127">
        <v>535</v>
      </c>
      <c r="E74" s="127">
        <v>554</v>
      </c>
      <c r="F74" s="128">
        <v>0</v>
      </c>
      <c r="G74" s="126">
        <v>548</v>
      </c>
      <c r="H74" s="128">
        <v>543</v>
      </c>
      <c r="I74" s="126">
        <v>576</v>
      </c>
      <c r="J74" s="151">
        <v>507</v>
      </c>
      <c r="K74" s="128">
        <v>821</v>
      </c>
    </row>
    <row r="75" spans="1:11" ht="12.75">
      <c r="A75" s="90">
        <v>1802</v>
      </c>
      <c r="B75" s="129">
        <v>10</v>
      </c>
      <c r="C75" s="130">
        <v>16</v>
      </c>
      <c r="D75" s="130">
        <v>610</v>
      </c>
      <c r="E75" s="130">
        <v>807</v>
      </c>
      <c r="F75" s="131">
        <v>0</v>
      </c>
      <c r="G75" s="129">
        <v>638</v>
      </c>
      <c r="H75" s="131">
        <v>767</v>
      </c>
      <c r="I75" s="129">
        <v>806</v>
      </c>
      <c r="J75" s="154">
        <v>581</v>
      </c>
      <c r="K75" s="131">
        <v>1044</v>
      </c>
    </row>
    <row r="76" spans="1:11" ht="12.75">
      <c r="A76" s="90">
        <v>1803</v>
      </c>
      <c r="B76" s="129">
        <v>7</v>
      </c>
      <c r="C76" s="130">
        <v>12</v>
      </c>
      <c r="D76" s="130">
        <v>433</v>
      </c>
      <c r="E76" s="130">
        <v>606</v>
      </c>
      <c r="F76" s="131">
        <v>0</v>
      </c>
      <c r="G76" s="129">
        <v>487</v>
      </c>
      <c r="H76" s="131">
        <v>555</v>
      </c>
      <c r="I76" s="129">
        <v>614</v>
      </c>
      <c r="J76" s="154">
        <v>417</v>
      </c>
      <c r="K76" s="131">
        <v>790</v>
      </c>
    </row>
    <row r="77" spans="1:11" ht="12.75">
      <c r="A77" s="92">
        <v>1804</v>
      </c>
      <c r="B77" s="137">
        <v>9</v>
      </c>
      <c r="C77" s="139">
        <v>25</v>
      </c>
      <c r="D77" s="139">
        <v>863</v>
      </c>
      <c r="E77" s="139">
        <v>680</v>
      </c>
      <c r="F77" s="138">
        <v>1</v>
      </c>
      <c r="G77" s="137">
        <v>911</v>
      </c>
      <c r="H77" s="138">
        <v>636</v>
      </c>
      <c r="I77" s="137">
        <v>694</v>
      </c>
      <c r="J77" s="136">
        <v>827</v>
      </c>
      <c r="K77" s="138">
        <v>1032</v>
      </c>
    </row>
    <row r="78" spans="1:11" ht="12.75">
      <c r="A78" s="91">
        <v>1805</v>
      </c>
      <c r="B78" s="137">
        <v>3</v>
      </c>
      <c r="C78" s="139">
        <v>23</v>
      </c>
      <c r="D78" s="139">
        <v>1125</v>
      </c>
      <c r="E78" s="139">
        <v>459</v>
      </c>
      <c r="F78" s="138">
        <v>0</v>
      </c>
      <c r="G78" s="137">
        <v>1140</v>
      </c>
      <c r="H78" s="138">
        <v>437</v>
      </c>
      <c r="I78" s="137">
        <v>496</v>
      </c>
      <c r="J78" s="136">
        <v>1060</v>
      </c>
      <c r="K78" s="138">
        <v>942</v>
      </c>
    </row>
    <row r="79" spans="1:11" ht="12.75">
      <c r="A79" s="91">
        <v>1806</v>
      </c>
      <c r="B79" s="137">
        <v>7</v>
      </c>
      <c r="C79" s="139">
        <v>11</v>
      </c>
      <c r="D79" s="139">
        <v>681</v>
      </c>
      <c r="E79" s="139">
        <v>509</v>
      </c>
      <c r="F79" s="138">
        <v>0</v>
      </c>
      <c r="G79" s="137">
        <v>805</v>
      </c>
      <c r="H79" s="138">
        <v>390</v>
      </c>
      <c r="I79" s="137">
        <v>453</v>
      </c>
      <c r="J79" s="136">
        <v>737</v>
      </c>
      <c r="K79" s="138">
        <v>738</v>
      </c>
    </row>
    <row r="80" spans="1:11" ht="12.75">
      <c r="A80" s="91">
        <v>1807</v>
      </c>
      <c r="B80" s="137">
        <v>8</v>
      </c>
      <c r="C80" s="139">
        <v>16</v>
      </c>
      <c r="D80" s="139">
        <v>1013</v>
      </c>
      <c r="E80" s="139">
        <v>433</v>
      </c>
      <c r="F80" s="138">
        <v>0</v>
      </c>
      <c r="G80" s="137">
        <v>1016</v>
      </c>
      <c r="H80" s="138">
        <v>432</v>
      </c>
      <c r="I80" s="137">
        <v>503</v>
      </c>
      <c r="J80" s="136">
        <v>923</v>
      </c>
      <c r="K80" s="138">
        <v>905</v>
      </c>
    </row>
    <row r="81" spans="1:11" ht="12.75">
      <c r="A81" s="91">
        <v>1808</v>
      </c>
      <c r="B81" s="137">
        <v>12</v>
      </c>
      <c r="C81" s="139">
        <v>11</v>
      </c>
      <c r="D81" s="139">
        <v>877</v>
      </c>
      <c r="E81" s="139">
        <v>398</v>
      </c>
      <c r="F81" s="138">
        <v>0</v>
      </c>
      <c r="G81" s="137">
        <v>889</v>
      </c>
      <c r="H81" s="138">
        <v>377</v>
      </c>
      <c r="I81" s="137">
        <v>399</v>
      </c>
      <c r="J81" s="136">
        <v>843</v>
      </c>
      <c r="K81" s="138">
        <v>778</v>
      </c>
    </row>
    <row r="82" spans="1:11" ht="12.75">
      <c r="A82" s="91">
        <v>1809</v>
      </c>
      <c r="B82" s="137">
        <v>8</v>
      </c>
      <c r="C82" s="139">
        <v>22</v>
      </c>
      <c r="D82" s="139">
        <v>974</v>
      </c>
      <c r="E82" s="139">
        <v>514</v>
      </c>
      <c r="F82" s="138">
        <v>0</v>
      </c>
      <c r="G82" s="137">
        <v>1035</v>
      </c>
      <c r="H82" s="138">
        <v>460</v>
      </c>
      <c r="I82" s="137">
        <v>535</v>
      </c>
      <c r="J82" s="136">
        <v>936</v>
      </c>
      <c r="K82" s="138">
        <v>973</v>
      </c>
    </row>
    <row r="83" spans="1:11" ht="12.75">
      <c r="A83" s="91">
        <v>1810</v>
      </c>
      <c r="B83" s="137">
        <v>0</v>
      </c>
      <c r="C83" s="139">
        <v>9</v>
      </c>
      <c r="D83" s="139">
        <v>686</v>
      </c>
      <c r="E83" s="139">
        <v>359</v>
      </c>
      <c r="F83" s="138">
        <v>1</v>
      </c>
      <c r="G83" s="137">
        <v>722</v>
      </c>
      <c r="H83" s="138">
        <v>312</v>
      </c>
      <c r="I83" s="137">
        <v>369</v>
      </c>
      <c r="J83" s="136">
        <v>659</v>
      </c>
      <c r="K83" s="138">
        <v>636</v>
      </c>
    </row>
    <row r="84" spans="1:11" ht="12.75">
      <c r="A84" s="91">
        <v>1811</v>
      </c>
      <c r="B84" s="137">
        <v>1</v>
      </c>
      <c r="C84" s="139">
        <v>13</v>
      </c>
      <c r="D84" s="139">
        <v>787</v>
      </c>
      <c r="E84" s="139">
        <v>500</v>
      </c>
      <c r="F84" s="138">
        <v>1</v>
      </c>
      <c r="G84" s="137">
        <v>867</v>
      </c>
      <c r="H84" s="138">
        <v>421</v>
      </c>
      <c r="I84" s="137">
        <v>476</v>
      </c>
      <c r="J84" s="136">
        <v>800</v>
      </c>
      <c r="K84" s="138">
        <v>826</v>
      </c>
    </row>
    <row r="85" spans="1:11" ht="12.75">
      <c r="A85" s="91">
        <v>1812</v>
      </c>
      <c r="B85" s="137">
        <v>5</v>
      </c>
      <c r="C85" s="139">
        <v>13</v>
      </c>
      <c r="D85" s="139">
        <v>784</v>
      </c>
      <c r="E85" s="139">
        <v>453</v>
      </c>
      <c r="F85" s="138">
        <v>0</v>
      </c>
      <c r="G85" s="137">
        <v>819</v>
      </c>
      <c r="H85" s="138">
        <v>407</v>
      </c>
      <c r="I85" s="137">
        <v>467</v>
      </c>
      <c r="J85" s="136">
        <v>750</v>
      </c>
      <c r="K85" s="138">
        <v>802</v>
      </c>
    </row>
    <row r="86" spans="1:11" ht="12.75">
      <c r="A86" s="91">
        <v>1813</v>
      </c>
      <c r="B86" s="137">
        <v>2</v>
      </c>
      <c r="C86" s="139">
        <v>8</v>
      </c>
      <c r="D86" s="139">
        <v>746</v>
      </c>
      <c r="E86" s="139">
        <v>388</v>
      </c>
      <c r="F86" s="138">
        <v>0</v>
      </c>
      <c r="G86" s="137">
        <v>804</v>
      </c>
      <c r="H86" s="138">
        <v>324</v>
      </c>
      <c r="I86" s="137">
        <v>407</v>
      </c>
      <c r="J86" s="136">
        <v>707</v>
      </c>
      <c r="K86" s="138">
        <v>713</v>
      </c>
    </row>
    <row r="87" spans="1:11" ht="12.75">
      <c r="A87" s="91">
        <v>1814</v>
      </c>
      <c r="B87" s="137">
        <v>8</v>
      </c>
      <c r="C87" s="139">
        <v>12</v>
      </c>
      <c r="D87" s="139">
        <v>794</v>
      </c>
      <c r="E87" s="139">
        <v>530</v>
      </c>
      <c r="F87" s="138">
        <v>0</v>
      </c>
      <c r="G87" s="137">
        <v>811</v>
      </c>
      <c r="H87" s="138">
        <v>490</v>
      </c>
      <c r="I87" s="137">
        <v>549</v>
      </c>
      <c r="J87" s="136">
        <v>739</v>
      </c>
      <c r="K87" s="138">
        <v>834</v>
      </c>
    </row>
    <row r="88" spans="1:11" ht="12.75">
      <c r="A88" s="91">
        <v>1815</v>
      </c>
      <c r="B88" s="137">
        <v>7</v>
      </c>
      <c r="C88" s="139">
        <v>20</v>
      </c>
      <c r="D88" s="139">
        <v>792</v>
      </c>
      <c r="E88" s="139">
        <v>596</v>
      </c>
      <c r="F88" s="138">
        <v>0</v>
      </c>
      <c r="G88" s="137">
        <v>820</v>
      </c>
      <c r="H88" s="138">
        <v>574</v>
      </c>
      <c r="I88" s="137">
        <v>630</v>
      </c>
      <c r="J88" s="136">
        <v>744</v>
      </c>
      <c r="K88" s="138">
        <v>995</v>
      </c>
    </row>
    <row r="89" spans="1:11" ht="12.75">
      <c r="A89" s="91">
        <v>1816</v>
      </c>
      <c r="B89" s="137">
        <v>4</v>
      </c>
      <c r="C89" s="139">
        <v>12</v>
      </c>
      <c r="D89" s="139">
        <v>451</v>
      </c>
      <c r="E89" s="139">
        <v>376</v>
      </c>
      <c r="F89" s="138">
        <v>0</v>
      </c>
      <c r="G89" s="137">
        <v>513</v>
      </c>
      <c r="H89" s="138">
        <v>317</v>
      </c>
      <c r="I89" s="137">
        <v>357</v>
      </c>
      <c r="J89" s="136">
        <v>468</v>
      </c>
      <c r="K89" s="138">
        <v>551</v>
      </c>
    </row>
    <row r="90" spans="1:11" ht="12.75">
      <c r="A90" s="91">
        <v>1817</v>
      </c>
      <c r="B90" s="137">
        <v>6</v>
      </c>
      <c r="C90" s="139">
        <v>19</v>
      </c>
      <c r="D90" s="139">
        <v>1628</v>
      </c>
      <c r="E90" s="139">
        <v>1073</v>
      </c>
      <c r="F90" s="138">
        <v>0</v>
      </c>
      <c r="G90" s="137">
        <v>1799</v>
      </c>
      <c r="H90" s="138">
        <v>891</v>
      </c>
      <c r="I90" s="137">
        <v>1021</v>
      </c>
      <c r="J90" s="136">
        <v>1634</v>
      </c>
      <c r="K90" s="138">
        <v>1713</v>
      </c>
    </row>
    <row r="91" spans="1:11" ht="12.75">
      <c r="A91" s="91">
        <v>1901</v>
      </c>
      <c r="B91" s="141">
        <v>7</v>
      </c>
      <c r="C91" s="142">
        <v>20</v>
      </c>
      <c r="D91" s="142">
        <v>951</v>
      </c>
      <c r="E91" s="142">
        <v>1042</v>
      </c>
      <c r="F91" s="143">
        <v>0</v>
      </c>
      <c r="G91" s="141">
        <v>1029</v>
      </c>
      <c r="H91" s="143">
        <v>960</v>
      </c>
      <c r="I91" s="141">
        <v>1045</v>
      </c>
      <c r="J91" s="156">
        <v>932</v>
      </c>
      <c r="K91" s="143">
        <v>1400</v>
      </c>
    </row>
    <row r="92" spans="1:11" ht="12.75">
      <c r="A92" s="91">
        <v>1902</v>
      </c>
      <c r="B92" s="137">
        <v>6</v>
      </c>
      <c r="C92" s="139">
        <v>5</v>
      </c>
      <c r="D92" s="139">
        <v>742</v>
      </c>
      <c r="E92" s="139">
        <v>655</v>
      </c>
      <c r="F92" s="138">
        <v>0</v>
      </c>
      <c r="G92" s="137">
        <v>908</v>
      </c>
      <c r="H92" s="138">
        <v>485</v>
      </c>
      <c r="I92" s="137">
        <v>588</v>
      </c>
      <c r="J92" s="136">
        <v>784</v>
      </c>
      <c r="K92" s="138">
        <v>892</v>
      </c>
    </row>
    <row r="93" spans="1:11" ht="12.75">
      <c r="A93" s="90">
        <v>1903</v>
      </c>
      <c r="B93" s="129">
        <v>2</v>
      </c>
      <c r="C93" s="130">
        <v>8</v>
      </c>
      <c r="D93" s="130">
        <v>238</v>
      </c>
      <c r="E93" s="130">
        <v>267</v>
      </c>
      <c r="F93" s="131">
        <v>0</v>
      </c>
      <c r="G93" s="129">
        <v>242</v>
      </c>
      <c r="H93" s="131">
        <v>268</v>
      </c>
      <c r="I93" s="129">
        <v>288</v>
      </c>
      <c r="J93" s="154">
        <v>216</v>
      </c>
      <c r="K93" s="131">
        <v>364</v>
      </c>
    </row>
    <row r="94" spans="1:11" ht="12.75">
      <c r="A94" s="91">
        <v>1904</v>
      </c>
      <c r="B94" s="137">
        <v>4</v>
      </c>
      <c r="C94" s="139">
        <v>14</v>
      </c>
      <c r="D94" s="139">
        <v>666</v>
      </c>
      <c r="E94" s="139">
        <v>580</v>
      </c>
      <c r="F94" s="138">
        <v>0</v>
      </c>
      <c r="G94" s="137">
        <v>700</v>
      </c>
      <c r="H94" s="138">
        <v>545</v>
      </c>
      <c r="I94" s="137">
        <v>582</v>
      </c>
      <c r="J94" s="136">
        <v>632</v>
      </c>
      <c r="K94" s="138">
        <v>865</v>
      </c>
    </row>
    <row r="95" spans="1:11" ht="12.75">
      <c r="A95" s="91">
        <v>1905</v>
      </c>
      <c r="B95" s="137">
        <v>7</v>
      </c>
      <c r="C95" s="139">
        <v>19</v>
      </c>
      <c r="D95" s="139">
        <v>863</v>
      </c>
      <c r="E95" s="139">
        <v>524</v>
      </c>
      <c r="F95" s="138">
        <v>0</v>
      </c>
      <c r="G95" s="137">
        <v>877</v>
      </c>
      <c r="H95" s="138">
        <v>507</v>
      </c>
      <c r="I95" s="137">
        <v>555</v>
      </c>
      <c r="J95" s="136">
        <v>816</v>
      </c>
      <c r="K95" s="138">
        <v>923</v>
      </c>
    </row>
    <row r="96" spans="1:11" ht="12.75">
      <c r="A96" s="91">
        <v>1906</v>
      </c>
      <c r="B96" s="137">
        <v>10</v>
      </c>
      <c r="C96" s="139">
        <v>9</v>
      </c>
      <c r="D96" s="139">
        <v>937</v>
      </c>
      <c r="E96" s="139">
        <v>489</v>
      </c>
      <c r="F96" s="138">
        <v>0</v>
      </c>
      <c r="G96" s="137">
        <v>958</v>
      </c>
      <c r="H96" s="138">
        <v>461</v>
      </c>
      <c r="I96" s="137">
        <v>539</v>
      </c>
      <c r="J96" s="136">
        <v>876</v>
      </c>
      <c r="K96" s="138">
        <v>914</v>
      </c>
    </row>
    <row r="97" spans="1:11" ht="12.75">
      <c r="A97" s="91">
        <v>1907</v>
      </c>
      <c r="B97" s="137">
        <v>0</v>
      </c>
      <c r="C97" s="139">
        <v>7</v>
      </c>
      <c r="D97" s="139">
        <v>899</v>
      </c>
      <c r="E97" s="139">
        <v>652</v>
      </c>
      <c r="F97" s="138">
        <v>0</v>
      </c>
      <c r="G97" s="137">
        <v>977</v>
      </c>
      <c r="H97" s="138">
        <v>562</v>
      </c>
      <c r="I97" s="137">
        <v>650</v>
      </c>
      <c r="J97" s="136">
        <v>882</v>
      </c>
      <c r="K97" s="138">
        <v>973</v>
      </c>
    </row>
    <row r="98" spans="1:11" ht="12.75">
      <c r="A98" s="91">
        <v>1908</v>
      </c>
      <c r="B98" s="137">
        <v>2</v>
      </c>
      <c r="C98" s="139">
        <v>5</v>
      </c>
      <c r="D98" s="139">
        <v>715</v>
      </c>
      <c r="E98" s="139">
        <v>225</v>
      </c>
      <c r="F98" s="138">
        <v>0</v>
      </c>
      <c r="G98" s="137">
        <v>734</v>
      </c>
      <c r="H98" s="138">
        <v>196</v>
      </c>
      <c r="I98" s="137">
        <v>221</v>
      </c>
      <c r="J98" s="136">
        <v>695</v>
      </c>
      <c r="K98" s="138">
        <v>475</v>
      </c>
    </row>
    <row r="99" spans="1:11" ht="12.75">
      <c r="A99" s="91">
        <v>1909</v>
      </c>
      <c r="B99" s="137">
        <v>0</v>
      </c>
      <c r="C99" s="139">
        <v>12</v>
      </c>
      <c r="D99" s="139">
        <v>938</v>
      </c>
      <c r="E99" s="139">
        <v>392</v>
      </c>
      <c r="F99" s="138">
        <v>1</v>
      </c>
      <c r="G99" s="137">
        <v>1043</v>
      </c>
      <c r="H99" s="138">
        <v>286</v>
      </c>
      <c r="I99" s="137">
        <v>369</v>
      </c>
      <c r="J99" s="136">
        <v>939</v>
      </c>
      <c r="K99" s="138">
        <v>683</v>
      </c>
    </row>
    <row r="100" spans="1:11" ht="12.75">
      <c r="A100" s="91">
        <v>1910</v>
      </c>
      <c r="B100" s="137">
        <v>9</v>
      </c>
      <c r="C100" s="139">
        <v>7</v>
      </c>
      <c r="D100" s="139">
        <v>1080</v>
      </c>
      <c r="E100" s="139">
        <v>457</v>
      </c>
      <c r="F100" s="138">
        <v>0</v>
      </c>
      <c r="G100" s="137">
        <v>1206</v>
      </c>
      <c r="H100" s="138">
        <v>325</v>
      </c>
      <c r="I100" s="137">
        <v>415</v>
      </c>
      <c r="J100" s="136">
        <v>1097</v>
      </c>
      <c r="K100" s="138">
        <v>781</v>
      </c>
    </row>
    <row r="101" spans="1:11" ht="12.75">
      <c r="A101" s="91">
        <v>1911</v>
      </c>
      <c r="B101" s="137">
        <v>2</v>
      </c>
      <c r="C101" s="139">
        <v>11</v>
      </c>
      <c r="D101" s="139">
        <v>1050</v>
      </c>
      <c r="E101" s="139">
        <v>263</v>
      </c>
      <c r="F101" s="138">
        <v>0</v>
      </c>
      <c r="G101" s="137">
        <v>1103</v>
      </c>
      <c r="H101" s="138">
        <v>206</v>
      </c>
      <c r="I101" s="137">
        <v>261</v>
      </c>
      <c r="J101" s="136">
        <v>1029</v>
      </c>
      <c r="K101" s="138">
        <v>563</v>
      </c>
    </row>
    <row r="102" spans="1:11" ht="12.75">
      <c r="A102" s="91">
        <v>1912</v>
      </c>
      <c r="B102" s="137">
        <v>3</v>
      </c>
      <c r="C102" s="139">
        <v>6</v>
      </c>
      <c r="D102" s="139">
        <v>866</v>
      </c>
      <c r="E102" s="139">
        <v>195</v>
      </c>
      <c r="F102" s="138">
        <v>0</v>
      </c>
      <c r="G102" s="137">
        <v>921</v>
      </c>
      <c r="H102" s="138">
        <v>133</v>
      </c>
      <c r="I102" s="137">
        <v>187</v>
      </c>
      <c r="J102" s="136">
        <v>864</v>
      </c>
      <c r="K102" s="138">
        <v>463</v>
      </c>
    </row>
    <row r="103" spans="1:11" ht="12.75">
      <c r="A103" s="91">
        <v>1913</v>
      </c>
      <c r="B103" s="137">
        <v>5</v>
      </c>
      <c r="C103" s="139">
        <v>12</v>
      </c>
      <c r="D103" s="139">
        <v>999</v>
      </c>
      <c r="E103" s="139">
        <v>228</v>
      </c>
      <c r="F103" s="138">
        <v>0</v>
      </c>
      <c r="G103" s="137">
        <v>1099</v>
      </c>
      <c r="H103" s="138">
        <v>148</v>
      </c>
      <c r="I103" s="137">
        <v>233</v>
      </c>
      <c r="J103" s="136">
        <v>988</v>
      </c>
      <c r="K103" s="138">
        <v>569</v>
      </c>
    </row>
    <row r="104" spans="1:11" ht="12.75">
      <c r="A104" s="91">
        <v>1914</v>
      </c>
      <c r="B104" s="137">
        <v>5</v>
      </c>
      <c r="C104" s="139">
        <v>9</v>
      </c>
      <c r="D104" s="139">
        <v>1140</v>
      </c>
      <c r="E104" s="139">
        <v>235</v>
      </c>
      <c r="F104" s="138">
        <v>0</v>
      </c>
      <c r="G104" s="137">
        <v>1183</v>
      </c>
      <c r="H104" s="138">
        <v>187</v>
      </c>
      <c r="I104" s="137">
        <v>225</v>
      </c>
      <c r="J104" s="136">
        <v>1131</v>
      </c>
      <c r="K104" s="138">
        <v>626</v>
      </c>
    </row>
    <row r="105" spans="1:11" ht="12.75">
      <c r="A105" s="91">
        <v>1915</v>
      </c>
      <c r="B105" s="137">
        <v>4</v>
      </c>
      <c r="C105" s="139">
        <v>15</v>
      </c>
      <c r="D105" s="139">
        <v>1056</v>
      </c>
      <c r="E105" s="139">
        <v>219</v>
      </c>
      <c r="F105" s="138">
        <v>0</v>
      </c>
      <c r="G105" s="137">
        <v>1062</v>
      </c>
      <c r="H105" s="138">
        <v>217</v>
      </c>
      <c r="I105" s="137">
        <v>253</v>
      </c>
      <c r="J105" s="136">
        <v>1007</v>
      </c>
      <c r="K105" s="138">
        <v>654</v>
      </c>
    </row>
    <row r="106" spans="1:11" ht="12.75">
      <c r="A106" s="91">
        <v>1916</v>
      </c>
      <c r="B106" s="137">
        <v>4</v>
      </c>
      <c r="C106" s="139">
        <v>13</v>
      </c>
      <c r="D106" s="139">
        <v>703</v>
      </c>
      <c r="E106" s="139">
        <v>274</v>
      </c>
      <c r="F106" s="138">
        <v>0</v>
      </c>
      <c r="G106" s="137">
        <v>724</v>
      </c>
      <c r="H106" s="138">
        <v>256</v>
      </c>
      <c r="I106" s="137">
        <v>288</v>
      </c>
      <c r="J106" s="136">
        <v>677</v>
      </c>
      <c r="K106" s="138">
        <v>549</v>
      </c>
    </row>
    <row r="107" spans="1:11" ht="12.75">
      <c r="A107" s="91">
        <v>1917</v>
      </c>
      <c r="B107" s="137">
        <v>0</v>
      </c>
      <c r="C107" s="139">
        <v>10</v>
      </c>
      <c r="D107" s="139">
        <v>698</v>
      </c>
      <c r="E107" s="139">
        <v>200</v>
      </c>
      <c r="F107" s="138">
        <v>0</v>
      </c>
      <c r="G107" s="137">
        <v>747</v>
      </c>
      <c r="H107" s="138">
        <v>149</v>
      </c>
      <c r="I107" s="137">
        <v>185</v>
      </c>
      <c r="J107" s="136">
        <v>708</v>
      </c>
      <c r="K107" s="138">
        <v>463</v>
      </c>
    </row>
    <row r="108" spans="1:11" ht="12.75">
      <c r="A108" s="91">
        <v>1918</v>
      </c>
      <c r="B108" s="137">
        <v>3</v>
      </c>
      <c r="C108" s="139">
        <v>11</v>
      </c>
      <c r="D108" s="139">
        <v>1202</v>
      </c>
      <c r="E108" s="139">
        <v>609</v>
      </c>
      <c r="F108" s="138">
        <v>0</v>
      </c>
      <c r="G108" s="137">
        <v>1333</v>
      </c>
      <c r="H108" s="138">
        <v>473</v>
      </c>
      <c r="I108" s="137">
        <v>584</v>
      </c>
      <c r="J108" s="136">
        <v>1194</v>
      </c>
      <c r="K108" s="138">
        <v>985</v>
      </c>
    </row>
    <row r="109" spans="1:11" ht="12.75">
      <c r="A109" s="91">
        <v>1919</v>
      </c>
      <c r="B109" s="141">
        <v>2</v>
      </c>
      <c r="C109" s="142">
        <v>5</v>
      </c>
      <c r="D109" s="142">
        <v>1106</v>
      </c>
      <c r="E109" s="142">
        <v>429</v>
      </c>
      <c r="F109" s="143">
        <v>0</v>
      </c>
      <c r="G109" s="141">
        <v>1210</v>
      </c>
      <c r="H109" s="143">
        <v>307</v>
      </c>
      <c r="I109" s="141">
        <v>387</v>
      </c>
      <c r="J109" s="156">
        <v>1125</v>
      </c>
      <c r="K109" s="143">
        <v>775</v>
      </c>
    </row>
    <row r="110" spans="1:11" ht="12.75">
      <c r="A110" s="91">
        <v>1920</v>
      </c>
      <c r="B110" s="141">
        <v>1</v>
      </c>
      <c r="C110" s="142">
        <v>2</v>
      </c>
      <c r="D110" s="142">
        <v>450</v>
      </c>
      <c r="E110" s="142">
        <v>259</v>
      </c>
      <c r="F110" s="143">
        <v>0</v>
      </c>
      <c r="G110" s="141">
        <v>505</v>
      </c>
      <c r="H110" s="143">
        <v>208</v>
      </c>
      <c r="I110" s="141">
        <v>245</v>
      </c>
      <c r="J110" s="156">
        <v>458</v>
      </c>
      <c r="K110" s="143">
        <v>415</v>
      </c>
    </row>
    <row r="111" spans="1:11" ht="12.75">
      <c r="A111" s="90">
        <v>2001</v>
      </c>
      <c r="B111" s="126">
        <v>5</v>
      </c>
      <c r="C111" s="127">
        <v>9</v>
      </c>
      <c r="D111" s="127">
        <v>459</v>
      </c>
      <c r="E111" s="127">
        <v>786</v>
      </c>
      <c r="F111" s="128">
        <v>0</v>
      </c>
      <c r="G111" s="126">
        <v>484</v>
      </c>
      <c r="H111" s="128">
        <v>760</v>
      </c>
      <c r="I111" s="126">
        <v>788</v>
      </c>
      <c r="J111" s="151">
        <v>438</v>
      </c>
      <c r="K111" s="128">
        <v>975</v>
      </c>
    </row>
    <row r="112" spans="1:11" ht="12.75">
      <c r="A112" s="90">
        <v>2002</v>
      </c>
      <c r="B112" s="126">
        <v>4</v>
      </c>
      <c r="C112" s="127">
        <v>11</v>
      </c>
      <c r="D112" s="127">
        <v>498</v>
      </c>
      <c r="E112" s="127">
        <v>653</v>
      </c>
      <c r="F112" s="128">
        <v>0</v>
      </c>
      <c r="G112" s="126">
        <v>520</v>
      </c>
      <c r="H112" s="128">
        <v>638</v>
      </c>
      <c r="I112" s="126">
        <v>663</v>
      </c>
      <c r="J112" s="151">
        <v>480</v>
      </c>
      <c r="K112" s="128">
        <v>864</v>
      </c>
    </row>
    <row r="113" spans="1:11" ht="12.75">
      <c r="A113" s="90">
        <v>2003</v>
      </c>
      <c r="B113" s="126">
        <v>2</v>
      </c>
      <c r="C113" s="127">
        <v>6</v>
      </c>
      <c r="D113" s="127">
        <v>494</v>
      </c>
      <c r="E113" s="127">
        <v>1048</v>
      </c>
      <c r="F113" s="128">
        <v>0</v>
      </c>
      <c r="G113" s="126">
        <v>538</v>
      </c>
      <c r="H113" s="128">
        <v>998</v>
      </c>
      <c r="I113" s="126">
        <v>1054</v>
      </c>
      <c r="J113" s="151">
        <v>460</v>
      </c>
      <c r="K113" s="128">
        <v>1239</v>
      </c>
    </row>
    <row r="114" spans="1:11" ht="12.75">
      <c r="A114" s="90">
        <v>2004</v>
      </c>
      <c r="B114" s="126">
        <v>8</v>
      </c>
      <c r="C114" s="127">
        <v>11</v>
      </c>
      <c r="D114" s="127">
        <v>562</v>
      </c>
      <c r="E114" s="127">
        <v>920</v>
      </c>
      <c r="F114" s="128">
        <v>1</v>
      </c>
      <c r="G114" s="126">
        <v>586</v>
      </c>
      <c r="H114" s="128">
        <v>895</v>
      </c>
      <c r="I114" s="126">
        <v>918</v>
      </c>
      <c r="J114" s="151">
        <v>545</v>
      </c>
      <c r="K114" s="128">
        <v>1148</v>
      </c>
    </row>
    <row r="115" spans="1:11" ht="12.75">
      <c r="A115" s="90">
        <v>2005</v>
      </c>
      <c r="B115" s="129">
        <v>12</v>
      </c>
      <c r="C115" s="130">
        <v>10</v>
      </c>
      <c r="D115" s="130">
        <v>592</v>
      </c>
      <c r="E115" s="130">
        <v>849</v>
      </c>
      <c r="F115" s="131">
        <v>0</v>
      </c>
      <c r="G115" s="129">
        <v>588</v>
      </c>
      <c r="H115" s="131">
        <v>849</v>
      </c>
      <c r="I115" s="129">
        <v>870</v>
      </c>
      <c r="J115" s="154">
        <v>556</v>
      </c>
      <c r="K115" s="131">
        <v>1105</v>
      </c>
    </row>
    <row r="116" spans="1:11" ht="12.75">
      <c r="A116" s="90">
        <v>2006</v>
      </c>
      <c r="B116" s="129">
        <v>10</v>
      </c>
      <c r="C116" s="130">
        <v>15</v>
      </c>
      <c r="D116" s="130">
        <v>588</v>
      </c>
      <c r="E116" s="130">
        <v>1024</v>
      </c>
      <c r="F116" s="131">
        <v>0</v>
      </c>
      <c r="G116" s="129">
        <v>615</v>
      </c>
      <c r="H116" s="131">
        <v>992</v>
      </c>
      <c r="I116" s="129">
        <v>1052</v>
      </c>
      <c r="J116" s="154">
        <v>536</v>
      </c>
      <c r="K116" s="131">
        <v>1247</v>
      </c>
    </row>
    <row r="117" spans="1:11" ht="12.75">
      <c r="A117" s="90">
        <v>2007</v>
      </c>
      <c r="B117" s="129">
        <v>7</v>
      </c>
      <c r="C117" s="130">
        <v>14</v>
      </c>
      <c r="D117" s="130">
        <v>462</v>
      </c>
      <c r="E117" s="130">
        <v>802</v>
      </c>
      <c r="F117" s="131">
        <v>0</v>
      </c>
      <c r="G117" s="129">
        <v>478</v>
      </c>
      <c r="H117" s="131">
        <v>793</v>
      </c>
      <c r="I117" s="129">
        <v>834</v>
      </c>
      <c r="J117" s="154">
        <v>424</v>
      </c>
      <c r="K117" s="131">
        <v>1004</v>
      </c>
    </row>
    <row r="118" spans="1:11" ht="12.75">
      <c r="A118" s="90">
        <v>2008</v>
      </c>
      <c r="B118" s="129">
        <v>9</v>
      </c>
      <c r="C118" s="130">
        <v>9</v>
      </c>
      <c r="D118" s="130">
        <v>326</v>
      </c>
      <c r="E118" s="130">
        <v>519</v>
      </c>
      <c r="F118" s="131">
        <v>0</v>
      </c>
      <c r="G118" s="129">
        <v>351</v>
      </c>
      <c r="H118" s="131">
        <v>496</v>
      </c>
      <c r="I118" s="129">
        <v>535</v>
      </c>
      <c r="J118" s="154">
        <v>302</v>
      </c>
      <c r="K118" s="131">
        <v>660</v>
      </c>
    </row>
    <row r="119" spans="1:11" ht="12.75">
      <c r="A119" s="90">
        <v>2009</v>
      </c>
      <c r="B119" s="126">
        <v>19</v>
      </c>
      <c r="C119" s="127">
        <v>13</v>
      </c>
      <c r="D119" s="127">
        <v>665</v>
      </c>
      <c r="E119" s="127">
        <v>845</v>
      </c>
      <c r="F119" s="128">
        <v>0</v>
      </c>
      <c r="G119" s="126">
        <v>664</v>
      </c>
      <c r="H119" s="128">
        <v>856</v>
      </c>
      <c r="I119" s="126">
        <v>884</v>
      </c>
      <c r="J119" s="151">
        <v>618</v>
      </c>
      <c r="K119" s="128">
        <v>1191</v>
      </c>
    </row>
    <row r="120" spans="1:11" ht="12.75">
      <c r="A120" s="90">
        <v>2010</v>
      </c>
      <c r="B120" s="126">
        <v>1</v>
      </c>
      <c r="C120" s="127">
        <v>15</v>
      </c>
      <c r="D120" s="127">
        <v>537</v>
      </c>
      <c r="E120" s="127">
        <v>738</v>
      </c>
      <c r="F120" s="128">
        <v>0</v>
      </c>
      <c r="G120" s="126">
        <v>559</v>
      </c>
      <c r="H120" s="128">
        <v>719</v>
      </c>
      <c r="I120" s="126">
        <v>764</v>
      </c>
      <c r="J120" s="151">
        <v>508</v>
      </c>
      <c r="K120" s="128">
        <v>978</v>
      </c>
    </row>
    <row r="121" spans="1:11" ht="12.75">
      <c r="A121" s="90">
        <v>2011</v>
      </c>
      <c r="B121" s="129">
        <v>8</v>
      </c>
      <c r="C121" s="130">
        <v>6</v>
      </c>
      <c r="D121" s="130">
        <v>649</v>
      </c>
      <c r="E121" s="130">
        <v>756</v>
      </c>
      <c r="F121" s="131">
        <v>0</v>
      </c>
      <c r="G121" s="129">
        <v>653</v>
      </c>
      <c r="H121" s="131">
        <v>739</v>
      </c>
      <c r="I121" s="129">
        <v>805</v>
      </c>
      <c r="J121" s="154">
        <v>561</v>
      </c>
      <c r="K121" s="131">
        <v>1063</v>
      </c>
    </row>
    <row r="122" spans="1:11" ht="12.75">
      <c r="A122" s="90">
        <v>2012</v>
      </c>
      <c r="B122" s="126">
        <v>11</v>
      </c>
      <c r="C122" s="127">
        <v>15</v>
      </c>
      <c r="D122" s="127">
        <v>510</v>
      </c>
      <c r="E122" s="127">
        <v>433</v>
      </c>
      <c r="F122" s="128">
        <v>0</v>
      </c>
      <c r="G122" s="126">
        <v>497</v>
      </c>
      <c r="H122" s="128">
        <v>451</v>
      </c>
      <c r="I122" s="126">
        <v>488</v>
      </c>
      <c r="J122" s="151">
        <v>445</v>
      </c>
      <c r="K122" s="128">
        <v>717</v>
      </c>
    </row>
    <row r="123" spans="1:11" ht="12.75">
      <c r="A123" s="90">
        <v>2013</v>
      </c>
      <c r="B123" s="129">
        <v>4</v>
      </c>
      <c r="C123" s="130">
        <v>9</v>
      </c>
      <c r="D123" s="130">
        <v>457</v>
      </c>
      <c r="E123" s="130">
        <v>678</v>
      </c>
      <c r="F123" s="131">
        <v>0</v>
      </c>
      <c r="G123" s="129">
        <v>485</v>
      </c>
      <c r="H123" s="131">
        <v>649</v>
      </c>
      <c r="I123" s="129">
        <v>690</v>
      </c>
      <c r="J123" s="154">
        <v>424</v>
      </c>
      <c r="K123" s="131">
        <v>865</v>
      </c>
    </row>
    <row r="124" spans="1:11" ht="12.75">
      <c r="A124" s="90">
        <v>2014</v>
      </c>
      <c r="B124" s="129">
        <v>8</v>
      </c>
      <c r="C124" s="130">
        <v>6</v>
      </c>
      <c r="D124" s="130">
        <v>462</v>
      </c>
      <c r="E124" s="130">
        <v>835</v>
      </c>
      <c r="F124" s="131">
        <v>0</v>
      </c>
      <c r="G124" s="129">
        <v>505</v>
      </c>
      <c r="H124" s="131">
        <v>790</v>
      </c>
      <c r="I124" s="129">
        <v>838</v>
      </c>
      <c r="J124" s="154">
        <v>441</v>
      </c>
      <c r="K124" s="131">
        <v>1003</v>
      </c>
    </row>
    <row r="125" spans="1:11" ht="12.75">
      <c r="A125" s="90">
        <v>2015</v>
      </c>
      <c r="B125" s="129">
        <v>13</v>
      </c>
      <c r="C125" s="130">
        <v>8</v>
      </c>
      <c r="D125" s="130">
        <v>527</v>
      </c>
      <c r="E125" s="130">
        <v>582</v>
      </c>
      <c r="F125" s="131">
        <v>1</v>
      </c>
      <c r="G125" s="129">
        <v>532</v>
      </c>
      <c r="H125" s="131">
        <v>576</v>
      </c>
      <c r="I125" s="129">
        <v>616</v>
      </c>
      <c r="J125" s="154">
        <v>483</v>
      </c>
      <c r="K125" s="131">
        <v>834</v>
      </c>
    </row>
    <row r="126" spans="1:11" ht="12.75">
      <c r="A126" s="90">
        <v>2101</v>
      </c>
      <c r="B126" s="129">
        <v>7</v>
      </c>
      <c r="C126" s="130">
        <v>7</v>
      </c>
      <c r="D126" s="130">
        <v>562</v>
      </c>
      <c r="E126" s="130">
        <v>1149</v>
      </c>
      <c r="F126" s="131">
        <v>0</v>
      </c>
      <c r="G126" s="129">
        <v>609</v>
      </c>
      <c r="H126" s="131">
        <v>1095</v>
      </c>
      <c r="I126" s="129">
        <v>1180</v>
      </c>
      <c r="J126" s="154">
        <v>510</v>
      </c>
      <c r="K126" s="131">
        <v>1373</v>
      </c>
    </row>
    <row r="127" spans="1:11" ht="12.75">
      <c r="A127" s="90">
        <v>2102</v>
      </c>
      <c r="B127" s="126">
        <v>7</v>
      </c>
      <c r="C127" s="127">
        <v>17</v>
      </c>
      <c r="D127" s="127">
        <v>527</v>
      </c>
      <c r="E127" s="127">
        <v>908</v>
      </c>
      <c r="F127" s="128">
        <v>1</v>
      </c>
      <c r="G127" s="126">
        <v>545</v>
      </c>
      <c r="H127" s="128">
        <v>894</v>
      </c>
      <c r="I127" s="126">
        <v>917</v>
      </c>
      <c r="J127" s="151">
        <v>491</v>
      </c>
      <c r="K127" s="128">
        <v>1153</v>
      </c>
    </row>
    <row r="128" spans="1:11" ht="12.75">
      <c r="A128" s="90">
        <v>2103</v>
      </c>
      <c r="B128" s="129">
        <v>3</v>
      </c>
      <c r="C128" s="130">
        <v>7</v>
      </c>
      <c r="D128" s="130">
        <v>426</v>
      </c>
      <c r="E128" s="130">
        <v>634</v>
      </c>
      <c r="F128" s="131">
        <v>0</v>
      </c>
      <c r="G128" s="129">
        <v>461</v>
      </c>
      <c r="H128" s="131">
        <v>596</v>
      </c>
      <c r="I128" s="129">
        <v>639</v>
      </c>
      <c r="J128" s="154">
        <v>400</v>
      </c>
      <c r="K128" s="131">
        <v>811</v>
      </c>
    </row>
    <row r="129" spans="1:11" ht="12.75">
      <c r="A129" s="90">
        <v>2104</v>
      </c>
      <c r="B129" s="129">
        <v>10</v>
      </c>
      <c r="C129" s="130">
        <v>17</v>
      </c>
      <c r="D129" s="130">
        <v>578</v>
      </c>
      <c r="E129" s="130">
        <v>798</v>
      </c>
      <c r="F129" s="131">
        <v>0</v>
      </c>
      <c r="G129" s="129">
        <v>608</v>
      </c>
      <c r="H129" s="131">
        <v>783</v>
      </c>
      <c r="I129" s="129">
        <v>831</v>
      </c>
      <c r="J129" s="154">
        <v>542</v>
      </c>
      <c r="K129" s="131">
        <v>1036</v>
      </c>
    </row>
    <row r="130" spans="1:11" ht="12.75">
      <c r="A130" s="90">
        <v>2105</v>
      </c>
      <c r="B130" s="129">
        <v>3</v>
      </c>
      <c r="C130" s="130">
        <v>10</v>
      </c>
      <c r="D130" s="130">
        <v>347</v>
      </c>
      <c r="E130" s="130">
        <v>494</v>
      </c>
      <c r="F130" s="131">
        <v>0</v>
      </c>
      <c r="G130" s="129">
        <v>354</v>
      </c>
      <c r="H130" s="131">
        <v>486</v>
      </c>
      <c r="I130" s="129">
        <v>510</v>
      </c>
      <c r="J130" s="154">
        <v>321</v>
      </c>
      <c r="K130" s="131">
        <v>625</v>
      </c>
    </row>
    <row r="131" spans="1:11" ht="12.75">
      <c r="A131" s="90">
        <v>2106</v>
      </c>
      <c r="B131" s="129">
        <v>11</v>
      </c>
      <c r="C131" s="130">
        <v>17</v>
      </c>
      <c r="D131" s="130">
        <v>590</v>
      </c>
      <c r="E131" s="130">
        <v>1007</v>
      </c>
      <c r="F131" s="131">
        <v>0</v>
      </c>
      <c r="G131" s="129">
        <v>637</v>
      </c>
      <c r="H131" s="131">
        <v>958</v>
      </c>
      <c r="I131" s="129">
        <v>1020</v>
      </c>
      <c r="J131" s="154">
        <v>533</v>
      </c>
      <c r="K131" s="131">
        <v>1136</v>
      </c>
    </row>
    <row r="132" spans="1:11" ht="12.75">
      <c r="A132" s="90">
        <v>2107</v>
      </c>
      <c r="B132" s="129">
        <v>10</v>
      </c>
      <c r="C132" s="130">
        <v>18</v>
      </c>
      <c r="D132" s="130">
        <v>477</v>
      </c>
      <c r="E132" s="130">
        <v>845</v>
      </c>
      <c r="F132" s="131">
        <v>2</v>
      </c>
      <c r="G132" s="129">
        <v>519</v>
      </c>
      <c r="H132" s="131">
        <v>817</v>
      </c>
      <c r="I132" s="129">
        <v>863</v>
      </c>
      <c r="J132" s="154">
        <v>451</v>
      </c>
      <c r="K132" s="131">
        <v>1018</v>
      </c>
    </row>
    <row r="133" spans="1:11" ht="12.75">
      <c r="A133" s="90">
        <v>2108</v>
      </c>
      <c r="B133" s="129">
        <v>9</v>
      </c>
      <c r="C133" s="130">
        <v>14</v>
      </c>
      <c r="D133" s="130">
        <v>423</v>
      </c>
      <c r="E133" s="130">
        <v>628</v>
      </c>
      <c r="F133" s="131">
        <v>0</v>
      </c>
      <c r="G133" s="129">
        <v>481</v>
      </c>
      <c r="H133" s="131">
        <v>576</v>
      </c>
      <c r="I133" s="129">
        <v>649</v>
      </c>
      <c r="J133" s="154">
        <v>398</v>
      </c>
      <c r="K133" s="131">
        <v>797</v>
      </c>
    </row>
    <row r="134" spans="1:11" ht="12.75">
      <c r="A134" s="90">
        <v>2109</v>
      </c>
      <c r="B134" s="129">
        <v>4</v>
      </c>
      <c r="C134" s="130">
        <v>16</v>
      </c>
      <c r="D134" s="130">
        <v>672</v>
      </c>
      <c r="E134" s="130">
        <v>615</v>
      </c>
      <c r="F134" s="131">
        <v>0</v>
      </c>
      <c r="G134" s="129">
        <v>688</v>
      </c>
      <c r="H134" s="131">
        <v>594</v>
      </c>
      <c r="I134" s="129">
        <v>665</v>
      </c>
      <c r="J134" s="154">
        <v>600</v>
      </c>
      <c r="K134" s="131">
        <v>902</v>
      </c>
    </row>
    <row r="135" spans="1:11" ht="12.75">
      <c r="A135" s="90">
        <v>2110</v>
      </c>
      <c r="B135" s="129">
        <v>5</v>
      </c>
      <c r="C135" s="130">
        <v>4</v>
      </c>
      <c r="D135" s="130">
        <v>241</v>
      </c>
      <c r="E135" s="130">
        <v>441</v>
      </c>
      <c r="F135" s="131">
        <v>0</v>
      </c>
      <c r="G135" s="129">
        <v>254</v>
      </c>
      <c r="H135" s="131">
        <v>430</v>
      </c>
      <c r="I135" s="129">
        <v>460</v>
      </c>
      <c r="J135" s="154">
        <v>218</v>
      </c>
      <c r="K135" s="131">
        <v>531</v>
      </c>
    </row>
    <row r="136" spans="1:11" ht="12.75">
      <c r="A136" s="90">
        <v>2111</v>
      </c>
      <c r="B136" s="129">
        <v>5</v>
      </c>
      <c r="C136" s="130">
        <v>10</v>
      </c>
      <c r="D136" s="130">
        <v>627</v>
      </c>
      <c r="E136" s="130">
        <v>906</v>
      </c>
      <c r="F136" s="131">
        <v>0</v>
      </c>
      <c r="G136" s="129">
        <v>645</v>
      </c>
      <c r="H136" s="131">
        <v>880</v>
      </c>
      <c r="I136" s="129">
        <v>929</v>
      </c>
      <c r="J136" s="154">
        <v>573</v>
      </c>
      <c r="K136" s="131">
        <v>1198</v>
      </c>
    </row>
    <row r="137" spans="1:11" ht="12.75">
      <c r="A137" s="90">
        <v>2112</v>
      </c>
      <c r="B137" s="129">
        <v>11</v>
      </c>
      <c r="C137" s="130">
        <v>29</v>
      </c>
      <c r="D137" s="130">
        <v>873</v>
      </c>
      <c r="E137" s="130">
        <v>977</v>
      </c>
      <c r="F137" s="131">
        <v>1</v>
      </c>
      <c r="G137" s="129">
        <v>905</v>
      </c>
      <c r="H137" s="131">
        <v>964</v>
      </c>
      <c r="I137" s="129">
        <v>1029</v>
      </c>
      <c r="J137" s="154">
        <v>818</v>
      </c>
      <c r="K137" s="131">
        <v>1356</v>
      </c>
    </row>
    <row r="138" spans="1:11" ht="12.75">
      <c r="A138" s="90">
        <v>2113</v>
      </c>
      <c r="B138" s="129">
        <v>8</v>
      </c>
      <c r="C138" s="130">
        <v>16</v>
      </c>
      <c r="D138" s="130">
        <v>471</v>
      </c>
      <c r="E138" s="130">
        <v>663</v>
      </c>
      <c r="F138" s="131">
        <v>0</v>
      </c>
      <c r="G138" s="129">
        <v>481</v>
      </c>
      <c r="H138" s="131">
        <v>645</v>
      </c>
      <c r="I138" s="129">
        <v>676</v>
      </c>
      <c r="J138" s="154">
        <v>441</v>
      </c>
      <c r="K138" s="131">
        <v>828</v>
      </c>
    </row>
    <row r="139" spans="1:11" ht="12.75">
      <c r="A139" s="90">
        <v>2114</v>
      </c>
      <c r="B139" s="129">
        <v>13</v>
      </c>
      <c r="C139" s="130">
        <v>19</v>
      </c>
      <c r="D139" s="130">
        <v>654</v>
      </c>
      <c r="E139" s="130">
        <v>720</v>
      </c>
      <c r="F139" s="131">
        <v>0</v>
      </c>
      <c r="G139" s="129">
        <v>639</v>
      </c>
      <c r="H139" s="131">
        <v>743</v>
      </c>
      <c r="I139" s="129">
        <v>780</v>
      </c>
      <c r="J139" s="154">
        <v>580</v>
      </c>
      <c r="K139" s="131">
        <v>1038</v>
      </c>
    </row>
    <row r="140" spans="1:11" ht="12.75">
      <c r="A140" s="90">
        <v>2115</v>
      </c>
      <c r="B140" s="129">
        <v>11</v>
      </c>
      <c r="C140" s="130">
        <v>13</v>
      </c>
      <c r="D140" s="130">
        <v>678</v>
      </c>
      <c r="E140" s="130">
        <v>738</v>
      </c>
      <c r="F140" s="131">
        <v>0</v>
      </c>
      <c r="G140" s="129">
        <v>639</v>
      </c>
      <c r="H140" s="131">
        <v>775</v>
      </c>
      <c r="I140" s="129">
        <v>813</v>
      </c>
      <c r="J140" s="154">
        <v>587</v>
      </c>
      <c r="K140" s="131">
        <v>1063</v>
      </c>
    </row>
    <row r="141" spans="1:11" ht="12.75">
      <c r="A141" s="90">
        <v>2116</v>
      </c>
      <c r="B141" s="129">
        <v>8</v>
      </c>
      <c r="C141" s="130">
        <v>13</v>
      </c>
      <c r="D141" s="130">
        <v>504</v>
      </c>
      <c r="E141" s="130">
        <v>494</v>
      </c>
      <c r="F141" s="131">
        <v>0</v>
      </c>
      <c r="G141" s="129">
        <v>484</v>
      </c>
      <c r="H141" s="131">
        <v>518</v>
      </c>
      <c r="I141" s="129">
        <v>530</v>
      </c>
      <c r="J141" s="154">
        <v>462</v>
      </c>
      <c r="K141" s="131">
        <v>739</v>
      </c>
    </row>
    <row r="142" spans="1:11" ht="12.75">
      <c r="A142" s="90">
        <v>2117</v>
      </c>
      <c r="B142" s="129">
        <v>3</v>
      </c>
      <c r="C142" s="130">
        <v>7</v>
      </c>
      <c r="D142" s="130">
        <v>425</v>
      </c>
      <c r="E142" s="130">
        <v>626</v>
      </c>
      <c r="F142" s="131">
        <v>0</v>
      </c>
      <c r="G142" s="129">
        <v>439</v>
      </c>
      <c r="H142" s="131">
        <v>598</v>
      </c>
      <c r="I142" s="129">
        <v>630</v>
      </c>
      <c r="J142" s="154">
        <v>397</v>
      </c>
      <c r="K142" s="131">
        <v>796</v>
      </c>
    </row>
    <row r="143" spans="1:11" ht="12.75">
      <c r="A143" s="90">
        <v>2201</v>
      </c>
      <c r="B143" s="129">
        <v>7</v>
      </c>
      <c r="C143" s="130">
        <v>12</v>
      </c>
      <c r="D143" s="130">
        <v>512</v>
      </c>
      <c r="E143" s="130">
        <v>789</v>
      </c>
      <c r="F143" s="131">
        <v>0</v>
      </c>
      <c r="G143" s="129">
        <v>517</v>
      </c>
      <c r="H143" s="131">
        <v>779</v>
      </c>
      <c r="I143" s="129">
        <v>812</v>
      </c>
      <c r="J143" s="154">
        <v>467</v>
      </c>
      <c r="K143" s="131">
        <v>1024</v>
      </c>
    </row>
    <row r="144" spans="1:11" ht="12.75">
      <c r="A144" s="90">
        <v>2202</v>
      </c>
      <c r="B144" s="129">
        <v>17</v>
      </c>
      <c r="C144" s="130">
        <v>12</v>
      </c>
      <c r="D144" s="130">
        <v>418</v>
      </c>
      <c r="E144" s="130">
        <v>672</v>
      </c>
      <c r="F144" s="131">
        <v>0</v>
      </c>
      <c r="G144" s="129">
        <v>429</v>
      </c>
      <c r="H144" s="131">
        <v>671</v>
      </c>
      <c r="I144" s="129">
        <v>711</v>
      </c>
      <c r="J144" s="154">
        <v>376</v>
      </c>
      <c r="K144" s="131">
        <v>882</v>
      </c>
    </row>
    <row r="145" spans="1:11" ht="12.75">
      <c r="A145" s="90">
        <v>2203</v>
      </c>
      <c r="B145" s="126">
        <v>13</v>
      </c>
      <c r="C145" s="127">
        <v>16</v>
      </c>
      <c r="D145" s="127">
        <v>518</v>
      </c>
      <c r="E145" s="127">
        <v>636</v>
      </c>
      <c r="F145" s="128">
        <v>0</v>
      </c>
      <c r="G145" s="126">
        <v>518</v>
      </c>
      <c r="H145" s="128">
        <v>654</v>
      </c>
      <c r="I145" s="126">
        <v>666</v>
      </c>
      <c r="J145" s="151">
        <v>491</v>
      </c>
      <c r="K145" s="128">
        <v>889</v>
      </c>
    </row>
    <row r="146" spans="1:11" ht="12.75">
      <c r="A146" s="90">
        <v>2204</v>
      </c>
      <c r="B146" s="126">
        <v>7</v>
      </c>
      <c r="C146" s="127">
        <v>15</v>
      </c>
      <c r="D146" s="127">
        <v>510</v>
      </c>
      <c r="E146" s="127">
        <v>667</v>
      </c>
      <c r="F146" s="128">
        <v>0</v>
      </c>
      <c r="G146" s="126">
        <v>497</v>
      </c>
      <c r="H146" s="128">
        <v>675</v>
      </c>
      <c r="I146" s="126">
        <v>709</v>
      </c>
      <c r="J146" s="151">
        <v>461</v>
      </c>
      <c r="K146" s="128">
        <v>891</v>
      </c>
    </row>
    <row r="147" spans="1:11" ht="12.75">
      <c r="A147" s="90">
        <v>2205</v>
      </c>
      <c r="B147" s="126">
        <v>6</v>
      </c>
      <c r="C147" s="127">
        <v>8</v>
      </c>
      <c r="D147" s="127">
        <v>255</v>
      </c>
      <c r="E147" s="127">
        <v>645</v>
      </c>
      <c r="F147" s="128">
        <v>0</v>
      </c>
      <c r="G147" s="126">
        <v>263</v>
      </c>
      <c r="H147" s="128">
        <v>633</v>
      </c>
      <c r="I147" s="126">
        <v>641</v>
      </c>
      <c r="J147" s="151">
        <v>238</v>
      </c>
      <c r="K147" s="128">
        <v>712</v>
      </c>
    </row>
    <row r="148" spans="1:11" ht="12.75">
      <c r="A148" s="90">
        <v>2206</v>
      </c>
      <c r="B148" s="126">
        <v>11</v>
      </c>
      <c r="C148" s="127">
        <v>18</v>
      </c>
      <c r="D148" s="127">
        <v>564</v>
      </c>
      <c r="E148" s="127">
        <v>998</v>
      </c>
      <c r="F148" s="128">
        <v>0</v>
      </c>
      <c r="G148" s="126">
        <v>591</v>
      </c>
      <c r="H148" s="128">
        <v>974</v>
      </c>
      <c r="I148" s="126">
        <v>1038</v>
      </c>
      <c r="J148" s="151">
        <v>514</v>
      </c>
      <c r="K148" s="128">
        <v>1259</v>
      </c>
    </row>
    <row r="149" spans="1:11" ht="12.75">
      <c r="A149" s="90">
        <v>2207</v>
      </c>
      <c r="B149" s="126">
        <v>6</v>
      </c>
      <c r="C149" s="127">
        <v>14</v>
      </c>
      <c r="D149" s="127">
        <v>417</v>
      </c>
      <c r="E149" s="127">
        <v>1209</v>
      </c>
      <c r="F149" s="128">
        <v>0</v>
      </c>
      <c r="G149" s="126">
        <v>419</v>
      </c>
      <c r="H149" s="128">
        <v>1199</v>
      </c>
      <c r="I149" s="126">
        <v>1244</v>
      </c>
      <c r="J149" s="151">
        <v>359</v>
      </c>
      <c r="K149" s="128">
        <v>1362</v>
      </c>
    </row>
    <row r="150" spans="1:11" ht="12.75">
      <c r="A150" s="90">
        <v>2208</v>
      </c>
      <c r="B150" s="126">
        <v>19</v>
      </c>
      <c r="C150" s="127">
        <v>18</v>
      </c>
      <c r="D150" s="127">
        <v>534</v>
      </c>
      <c r="E150" s="127">
        <v>1040</v>
      </c>
      <c r="F150" s="128">
        <v>0</v>
      </c>
      <c r="G150" s="126">
        <v>517</v>
      </c>
      <c r="H150" s="128">
        <v>1056</v>
      </c>
      <c r="I150" s="126">
        <v>1072</v>
      </c>
      <c r="J150" s="151">
        <v>496</v>
      </c>
      <c r="K150" s="128">
        <v>1289</v>
      </c>
    </row>
    <row r="151" spans="1:11" ht="12.75">
      <c r="A151" s="90">
        <v>2209</v>
      </c>
      <c r="B151" s="126">
        <v>11</v>
      </c>
      <c r="C151" s="127">
        <v>14</v>
      </c>
      <c r="D151" s="127">
        <v>329</v>
      </c>
      <c r="E151" s="127">
        <v>497</v>
      </c>
      <c r="F151" s="128">
        <v>0</v>
      </c>
      <c r="G151" s="126">
        <v>323</v>
      </c>
      <c r="H151" s="128">
        <v>516</v>
      </c>
      <c r="I151" s="126">
        <v>547</v>
      </c>
      <c r="J151" s="151">
        <v>287</v>
      </c>
      <c r="K151" s="128">
        <v>673</v>
      </c>
    </row>
    <row r="152" spans="1:11" ht="12.75">
      <c r="A152" s="93">
        <v>2210</v>
      </c>
      <c r="B152" s="144">
        <v>15</v>
      </c>
      <c r="C152" s="145">
        <v>19</v>
      </c>
      <c r="D152" s="145">
        <v>451</v>
      </c>
      <c r="E152" s="145">
        <v>714</v>
      </c>
      <c r="F152" s="146">
        <v>0</v>
      </c>
      <c r="G152" s="144">
        <v>441</v>
      </c>
      <c r="H152" s="146">
        <v>728</v>
      </c>
      <c r="I152" s="144">
        <v>749</v>
      </c>
      <c r="J152" s="157">
        <v>403</v>
      </c>
      <c r="K152" s="146">
        <v>876</v>
      </c>
    </row>
    <row r="153" spans="1:11" ht="12.75">
      <c r="A153" s="90">
        <v>2211</v>
      </c>
      <c r="B153" s="281">
        <v>16</v>
      </c>
      <c r="C153" s="282">
        <v>17</v>
      </c>
      <c r="D153" s="282">
        <v>351</v>
      </c>
      <c r="E153" s="282">
        <v>853</v>
      </c>
      <c r="F153" s="283">
        <v>0</v>
      </c>
      <c r="G153" s="281">
        <v>359</v>
      </c>
      <c r="H153" s="283">
        <v>855</v>
      </c>
      <c r="I153" s="144">
        <v>874</v>
      </c>
      <c r="J153" s="157">
        <v>333</v>
      </c>
      <c r="K153" s="146">
        <v>992</v>
      </c>
    </row>
    <row r="154" spans="1:11" ht="12.75">
      <c r="A154" s="90">
        <v>2212</v>
      </c>
      <c r="B154" s="281">
        <v>17</v>
      </c>
      <c r="C154" s="282">
        <v>9</v>
      </c>
      <c r="D154" s="282">
        <v>289</v>
      </c>
      <c r="E154" s="282">
        <v>804</v>
      </c>
      <c r="F154" s="283">
        <v>0</v>
      </c>
      <c r="G154" s="281">
        <v>318</v>
      </c>
      <c r="H154" s="283">
        <v>794</v>
      </c>
      <c r="I154" s="144">
        <v>810</v>
      </c>
      <c r="J154" s="157">
        <v>286</v>
      </c>
      <c r="K154" s="146">
        <v>917</v>
      </c>
    </row>
    <row r="155" spans="1:11" ht="12.75">
      <c r="A155" s="90">
        <v>2213</v>
      </c>
      <c r="B155" s="281">
        <v>3</v>
      </c>
      <c r="C155" s="282">
        <v>2</v>
      </c>
      <c r="D155" s="282">
        <v>10</v>
      </c>
      <c r="E155" s="282">
        <v>80</v>
      </c>
      <c r="F155" s="283">
        <v>0</v>
      </c>
      <c r="G155" s="281">
        <v>9</v>
      </c>
      <c r="H155" s="283">
        <v>85</v>
      </c>
      <c r="I155" s="144">
        <v>85</v>
      </c>
      <c r="J155" s="157">
        <v>7</v>
      </c>
      <c r="K155" s="146">
        <v>86</v>
      </c>
    </row>
    <row r="156" spans="1:11" ht="12.75">
      <c r="A156" s="94">
        <v>2214</v>
      </c>
      <c r="B156" s="284">
        <v>5</v>
      </c>
      <c r="C156" s="285">
        <v>9</v>
      </c>
      <c r="D156" s="285">
        <v>283</v>
      </c>
      <c r="E156" s="285">
        <v>602</v>
      </c>
      <c r="F156" s="286">
        <v>0</v>
      </c>
      <c r="G156" s="284">
        <v>282</v>
      </c>
      <c r="H156" s="286">
        <v>604</v>
      </c>
      <c r="I156" s="144">
        <v>618</v>
      </c>
      <c r="J156" s="157">
        <v>250</v>
      </c>
      <c r="K156" s="146">
        <v>708</v>
      </c>
    </row>
    <row r="157" spans="1:11" ht="12.75">
      <c r="A157" s="32" t="s">
        <v>2</v>
      </c>
      <c r="B157" s="16">
        <f aca="true" t="shared" si="0" ref="B157:K157">SUM(B7:B156)</f>
        <v>1086</v>
      </c>
      <c r="C157" s="16">
        <f t="shared" si="0"/>
        <v>1943</v>
      </c>
      <c r="D157" s="16">
        <f t="shared" si="0"/>
        <v>94772</v>
      </c>
      <c r="E157" s="16">
        <f t="shared" si="0"/>
        <v>92684</v>
      </c>
      <c r="F157" s="16">
        <f t="shared" si="0"/>
        <v>17</v>
      </c>
      <c r="G157" s="16">
        <f t="shared" si="0"/>
        <v>99311</v>
      </c>
      <c r="H157" s="16">
        <f t="shared" si="0"/>
        <v>88189</v>
      </c>
      <c r="I157" s="16">
        <f t="shared" si="0"/>
        <v>95073</v>
      </c>
      <c r="J157" s="16">
        <f t="shared" si="0"/>
        <v>90389</v>
      </c>
      <c r="K157" s="16">
        <f t="shared" si="0"/>
        <v>131433</v>
      </c>
    </row>
    <row r="158" spans="1:11" ht="13.5" thickBot="1">
      <c r="A158" s="79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2" ht="13.5" thickBot="1">
      <c r="A159" s="18" t="s">
        <v>3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5"/>
    </row>
    <row r="160" spans="1:12" ht="12.75">
      <c r="A160" s="19" t="s">
        <v>345</v>
      </c>
      <c r="B160" s="167">
        <v>0</v>
      </c>
      <c r="C160" s="182">
        <v>6</v>
      </c>
      <c r="D160" s="182">
        <v>27</v>
      </c>
      <c r="E160" s="182">
        <v>113</v>
      </c>
      <c r="F160" s="169">
        <v>0</v>
      </c>
      <c r="G160" s="167">
        <v>32</v>
      </c>
      <c r="H160" s="169">
        <v>110</v>
      </c>
      <c r="I160" s="167">
        <v>116</v>
      </c>
      <c r="J160" s="169">
        <v>29</v>
      </c>
      <c r="K160" s="205">
        <v>122</v>
      </c>
      <c r="L160" s="218"/>
    </row>
    <row r="161" spans="1:12" ht="12.75">
      <c r="A161" s="19" t="s">
        <v>346</v>
      </c>
      <c r="B161" s="173">
        <v>2</v>
      </c>
      <c r="C161" s="184">
        <v>4</v>
      </c>
      <c r="D161" s="184">
        <v>85</v>
      </c>
      <c r="E161" s="184">
        <v>244</v>
      </c>
      <c r="F161" s="175">
        <v>0</v>
      </c>
      <c r="G161" s="173">
        <v>80</v>
      </c>
      <c r="H161" s="175">
        <v>247</v>
      </c>
      <c r="I161" s="173">
        <v>264</v>
      </c>
      <c r="J161" s="175">
        <v>65</v>
      </c>
      <c r="K161" s="207">
        <v>287</v>
      </c>
      <c r="L161" s="218"/>
    </row>
    <row r="162" spans="1:12" ht="12.75">
      <c r="A162" s="71" t="s">
        <v>566</v>
      </c>
      <c r="B162" s="173">
        <v>8</v>
      </c>
      <c r="C162" s="184">
        <v>6</v>
      </c>
      <c r="D162" s="184">
        <v>100</v>
      </c>
      <c r="E162" s="184">
        <v>284</v>
      </c>
      <c r="F162" s="175">
        <v>0</v>
      </c>
      <c r="G162" s="173">
        <v>88</v>
      </c>
      <c r="H162" s="175">
        <v>298</v>
      </c>
      <c r="I162" s="173">
        <v>298</v>
      </c>
      <c r="J162" s="175">
        <v>94</v>
      </c>
      <c r="K162" s="207">
        <v>314</v>
      </c>
      <c r="L162" s="218"/>
    </row>
    <row r="163" spans="1:12" ht="12.75">
      <c r="A163" s="19" t="s">
        <v>347</v>
      </c>
      <c r="B163" s="173">
        <v>0</v>
      </c>
      <c r="C163" s="184">
        <v>0</v>
      </c>
      <c r="D163" s="184">
        <v>4</v>
      </c>
      <c r="E163" s="184">
        <v>32</v>
      </c>
      <c r="F163" s="175">
        <v>0</v>
      </c>
      <c r="G163" s="173">
        <v>5</v>
      </c>
      <c r="H163" s="175">
        <v>30</v>
      </c>
      <c r="I163" s="173">
        <v>33</v>
      </c>
      <c r="J163" s="175">
        <v>3</v>
      </c>
      <c r="K163" s="207">
        <v>30</v>
      </c>
      <c r="L163" s="218"/>
    </row>
    <row r="164" spans="1:12" ht="12.75">
      <c r="A164" s="19" t="s">
        <v>348</v>
      </c>
      <c r="B164" s="173">
        <v>3</v>
      </c>
      <c r="C164" s="184">
        <v>4</v>
      </c>
      <c r="D164" s="184">
        <v>203</v>
      </c>
      <c r="E164" s="184">
        <v>326</v>
      </c>
      <c r="F164" s="175">
        <v>0</v>
      </c>
      <c r="G164" s="173">
        <v>194</v>
      </c>
      <c r="H164" s="175">
        <v>334</v>
      </c>
      <c r="I164" s="173">
        <v>351</v>
      </c>
      <c r="J164" s="175">
        <v>173</v>
      </c>
      <c r="K164" s="207">
        <v>442</v>
      </c>
      <c r="L164" s="218"/>
    </row>
    <row r="165" spans="1:12" ht="12.75">
      <c r="A165" s="19" t="s">
        <v>349</v>
      </c>
      <c r="B165" s="173">
        <v>1</v>
      </c>
      <c r="C165" s="184">
        <v>0</v>
      </c>
      <c r="D165" s="184">
        <v>12</v>
      </c>
      <c r="E165" s="184">
        <v>27</v>
      </c>
      <c r="F165" s="175">
        <v>0</v>
      </c>
      <c r="G165" s="173">
        <v>11</v>
      </c>
      <c r="H165" s="175">
        <v>26</v>
      </c>
      <c r="I165" s="173">
        <v>28</v>
      </c>
      <c r="J165" s="175">
        <v>8</v>
      </c>
      <c r="K165" s="207">
        <v>30</v>
      </c>
      <c r="L165" s="218"/>
    </row>
    <row r="166" spans="1:12" ht="12.75">
      <c r="A166" s="19" t="s">
        <v>371</v>
      </c>
      <c r="B166" s="173">
        <v>3</v>
      </c>
      <c r="C166" s="184">
        <v>2</v>
      </c>
      <c r="D166" s="184">
        <v>148</v>
      </c>
      <c r="E166" s="184">
        <v>262</v>
      </c>
      <c r="F166" s="175">
        <v>0</v>
      </c>
      <c r="G166" s="173">
        <v>140</v>
      </c>
      <c r="H166" s="177">
        <v>274</v>
      </c>
      <c r="I166" s="186">
        <v>288</v>
      </c>
      <c r="J166" s="177">
        <v>126</v>
      </c>
      <c r="K166" s="214">
        <v>316</v>
      </c>
      <c r="L166" s="218"/>
    </row>
    <row r="167" spans="1:12" ht="12.75">
      <c r="A167" s="32" t="s">
        <v>2</v>
      </c>
      <c r="B167" s="185">
        <f aca="true" t="shared" si="1" ref="B167:K167">SUM(B160:B166)</f>
        <v>17</v>
      </c>
      <c r="C167" s="185">
        <f t="shared" si="1"/>
        <v>22</v>
      </c>
      <c r="D167" s="185">
        <f t="shared" si="1"/>
        <v>579</v>
      </c>
      <c r="E167" s="185">
        <f t="shared" si="1"/>
        <v>1288</v>
      </c>
      <c r="F167" s="185">
        <f t="shared" si="1"/>
        <v>0</v>
      </c>
      <c r="G167" s="185">
        <f t="shared" si="1"/>
        <v>550</v>
      </c>
      <c r="H167" s="185">
        <f t="shared" si="1"/>
        <v>1319</v>
      </c>
      <c r="I167" s="185">
        <f t="shared" si="1"/>
        <v>1378</v>
      </c>
      <c r="J167" s="185">
        <f t="shared" si="1"/>
        <v>498</v>
      </c>
      <c r="K167" s="306">
        <f t="shared" si="1"/>
        <v>1541</v>
      </c>
      <c r="L167" s="55"/>
    </row>
    <row r="168" spans="1:11" ht="13.5" thickBot="1">
      <c r="A168" s="302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3.5" thickBot="1">
      <c r="A169" s="18" t="s">
        <v>4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2.75">
      <c r="A170" s="86" t="s">
        <v>5</v>
      </c>
      <c r="B170" s="167">
        <v>2</v>
      </c>
      <c r="C170" s="168">
        <v>6</v>
      </c>
      <c r="D170" s="181">
        <v>145</v>
      </c>
      <c r="E170" s="182">
        <v>174</v>
      </c>
      <c r="F170" s="169">
        <v>0</v>
      </c>
      <c r="G170" s="167">
        <v>146</v>
      </c>
      <c r="H170" s="169">
        <v>175</v>
      </c>
      <c r="I170" s="167">
        <v>191</v>
      </c>
      <c r="J170" s="188">
        <v>132</v>
      </c>
      <c r="K170" s="167">
        <v>255</v>
      </c>
    </row>
    <row r="171" spans="1:11" ht="12.75">
      <c r="A171" s="86" t="s">
        <v>6</v>
      </c>
      <c r="B171" s="173">
        <v>5</v>
      </c>
      <c r="C171" s="174">
        <v>8</v>
      </c>
      <c r="D171" s="183">
        <v>172</v>
      </c>
      <c r="E171" s="184">
        <v>228</v>
      </c>
      <c r="F171" s="175">
        <v>0</v>
      </c>
      <c r="G171" s="173">
        <v>166</v>
      </c>
      <c r="H171" s="172">
        <v>243</v>
      </c>
      <c r="I171" s="173">
        <v>260</v>
      </c>
      <c r="J171" s="190">
        <v>152</v>
      </c>
      <c r="K171" s="173">
        <v>336</v>
      </c>
    </row>
    <row r="172" spans="1:11" ht="12.75">
      <c r="A172" s="86" t="s">
        <v>7</v>
      </c>
      <c r="B172" s="173">
        <v>2</v>
      </c>
      <c r="C172" s="174">
        <v>1</v>
      </c>
      <c r="D172" s="183">
        <v>167</v>
      </c>
      <c r="E172" s="184">
        <v>212</v>
      </c>
      <c r="F172" s="175">
        <v>0</v>
      </c>
      <c r="G172" s="173">
        <v>172</v>
      </c>
      <c r="H172" s="172">
        <v>209</v>
      </c>
      <c r="I172" s="173">
        <v>223</v>
      </c>
      <c r="J172" s="190">
        <v>154</v>
      </c>
      <c r="K172" s="173">
        <v>308</v>
      </c>
    </row>
    <row r="173" spans="1:11" ht="12.75">
      <c r="A173" s="86" t="s">
        <v>8</v>
      </c>
      <c r="B173" s="173">
        <v>5</v>
      </c>
      <c r="C173" s="174">
        <v>8</v>
      </c>
      <c r="D173" s="183">
        <v>329</v>
      </c>
      <c r="E173" s="184">
        <v>192</v>
      </c>
      <c r="F173" s="175">
        <v>0</v>
      </c>
      <c r="G173" s="173">
        <v>328</v>
      </c>
      <c r="H173" s="172">
        <v>195</v>
      </c>
      <c r="I173" s="173">
        <v>202</v>
      </c>
      <c r="J173" s="190">
        <v>317</v>
      </c>
      <c r="K173" s="173">
        <v>398</v>
      </c>
    </row>
    <row r="174" spans="1:11" ht="12.75">
      <c r="A174" s="86" t="s">
        <v>9</v>
      </c>
      <c r="B174" s="173">
        <v>12</v>
      </c>
      <c r="C174" s="174">
        <v>15</v>
      </c>
      <c r="D174" s="183">
        <v>320</v>
      </c>
      <c r="E174" s="184">
        <v>273</v>
      </c>
      <c r="F174" s="175">
        <v>0</v>
      </c>
      <c r="G174" s="173">
        <v>311</v>
      </c>
      <c r="H174" s="172">
        <v>303</v>
      </c>
      <c r="I174" s="173">
        <v>313</v>
      </c>
      <c r="J174" s="190">
        <v>295</v>
      </c>
      <c r="K174" s="173">
        <v>473</v>
      </c>
    </row>
    <row r="175" spans="1:11" ht="12.75">
      <c r="A175" s="86" t="s">
        <v>10</v>
      </c>
      <c r="B175" s="173">
        <v>2</v>
      </c>
      <c r="C175" s="174">
        <v>9</v>
      </c>
      <c r="D175" s="183">
        <v>298</v>
      </c>
      <c r="E175" s="184">
        <v>158</v>
      </c>
      <c r="F175" s="175">
        <v>0</v>
      </c>
      <c r="G175" s="173">
        <v>290</v>
      </c>
      <c r="H175" s="172">
        <v>174</v>
      </c>
      <c r="I175" s="173">
        <v>185</v>
      </c>
      <c r="J175" s="190">
        <v>277</v>
      </c>
      <c r="K175" s="173">
        <v>341</v>
      </c>
    </row>
    <row r="176" spans="1:11" ht="12.75">
      <c r="A176" s="86" t="s">
        <v>11</v>
      </c>
      <c r="B176" s="173">
        <v>6</v>
      </c>
      <c r="C176" s="174">
        <v>8</v>
      </c>
      <c r="D176" s="183">
        <v>217</v>
      </c>
      <c r="E176" s="184">
        <v>186</v>
      </c>
      <c r="F176" s="175">
        <v>0</v>
      </c>
      <c r="G176" s="173">
        <v>221</v>
      </c>
      <c r="H176" s="172">
        <v>197</v>
      </c>
      <c r="I176" s="173">
        <v>207</v>
      </c>
      <c r="J176" s="190">
        <v>209</v>
      </c>
      <c r="K176" s="173">
        <v>343</v>
      </c>
    </row>
    <row r="177" spans="1:11" ht="12.75">
      <c r="A177" s="86" t="s">
        <v>12</v>
      </c>
      <c r="B177" s="173">
        <v>6</v>
      </c>
      <c r="C177" s="174">
        <v>3</v>
      </c>
      <c r="D177" s="183">
        <v>183</v>
      </c>
      <c r="E177" s="184">
        <v>232</v>
      </c>
      <c r="F177" s="175">
        <v>0</v>
      </c>
      <c r="G177" s="173">
        <v>193</v>
      </c>
      <c r="H177" s="172">
        <v>229</v>
      </c>
      <c r="I177" s="173">
        <v>232</v>
      </c>
      <c r="J177" s="190">
        <v>186</v>
      </c>
      <c r="K177" s="173">
        <v>347</v>
      </c>
    </row>
    <row r="178" spans="1:11" ht="12.75">
      <c r="A178" s="86" t="s">
        <v>13</v>
      </c>
      <c r="B178" s="173">
        <v>4</v>
      </c>
      <c r="C178" s="174">
        <v>5</v>
      </c>
      <c r="D178" s="183">
        <v>208</v>
      </c>
      <c r="E178" s="184">
        <v>213</v>
      </c>
      <c r="F178" s="175">
        <v>0</v>
      </c>
      <c r="G178" s="173">
        <v>201</v>
      </c>
      <c r="H178" s="172">
        <v>223</v>
      </c>
      <c r="I178" s="173">
        <v>232</v>
      </c>
      <c r="J178" s="190">
        <v>190</v>
      </c>
      <c r="K178" s="173">
        <v>373</v>
      </c>
    </row>
    <row r="179" spans="1:11" ht="12.75">
      <c r="A179" s="86" t="s">
        <v>14</v>
      </c>
      <c r="B179" s="173">
        <v>2</v>
      </c>
      <c r="C179" s="174">
        <v>10</v>
      </c>
      <c r="D179" s="183">
        <v>163</v>
      </c>
      <c r="E179" s="184">
        <v>230</v>
      </c>
      <c r="F179" s="175">
        <v>0</v>
      </c>
      <c r="G179" s="173">
        <v>163</v>
      </c>
      <c r="H179" s="172">
        <v>235</v>
      </c>
      <c r="I179" s="173">
        <v>241</v>
      </c>
      <c r="J179" s="190">
        <v>156</v>
      </c>
      <c r="K179" s="173">
        <v>348</v>
      </c>
    </row>
    <row r="180" spans="1:11" ht="12.75">
      <c r="A180" s="86" t="s">
        <v>15</v>
      </c>
      <c r="B180" s="173">
        <v>7</v>
      </c>
      <c r="C180" s="174">
        <v>3</v>
      </c>
      <c r="D180" s="183">
        <v>132</v>
      </c>
      <c r="E180" s="184">
        <v>153</v>
      </c>
      <c r="F180" s="175">
        <v>0</v>
      </c>
      <c r="G180" s="173">
        <v>133</v>
      </c>
      <c r="H180" s="172">
        <v>161</v>
      </c>
      <c r="I180" s="173">
        <v>161</v>
      </c>
      <c r="J180" s="190">
        <v>132</v>
      </c>
      <c r="K180" s="173">
        <v>252</v>
      </c>
    </row>
    <row r="181" spans="1:11" ht="12.75">
      <c r="A181" s="86" t="s">
        <v>16</v>
      </c>
      <c r="B181" s="173">
        <v>2</v>
      </c>
      <c r="C181" s="174">
        <v>4</v>
      </c>
      <c r="D181" s="183">
        <v>157</v>
      </c>
      <c r="E181" s="184">
        <v>157</v>
      </c>
      <c r="F181" s="175">
        <v>0</v>
      </c>
      <c r="G181" s="173">
        <v>150</v>
      </c>
      <c r="H181" s="172">
        <v>162</v>
      </c>
      <c r="I181" s="173">
        <v>172</v>
      </c>
      <c r="J181" s="190">
        <v>142</v>
      </c>
      <c r="K181" s="173">
        <v>264</v>
      </c>
    </row>
    <row r="182" spans="1:11" ht="12.75">
      <c r="A182" s="86" t="s">
        <v>17</v>
      </c>
      <c r="B182" s="173">
        <v>5</v>
      </c>
      <c r="C182" s="174">
        <v>6</v>
      </c>
      <c r="D182" s="183">
        <v>165</v>
      </c>
      <c r="E182" s="184">
        <v>200</v>
      </c>
      <c r="F182" s="175">
        <v>0</v>
      </c>
      <c r="G182" s="173">
        <v>176</v>
      </c>
      <c r="H182" s="172">
        <v>199</v>
      </c>
      <c r="I182" s="173">
        <v>206</v>
      </c>
      <c r="J182" s="190">
        <v>168</v>
      </c>
      <c r="K182" s="173">
        <v>308</v>
      </c>
    </row>
    <row r="183" spans="1:11" ht="12.75">
      <c r="A183" s="86" t="s">
        <v>18</v>
      </c>
      <c r="B183" s="173">
        <v>5</v>
      </c>
      <c r="C183" s="174">
        <v>5</v>
      </c>
      <c r="D183" s="183">
        <v>177</v>
      </c>
      <c r="E183" s="184">
        <v>152</v>
      </c>
      <c r="F183" s="175">
        <v>0</v>
      </c>
      <c r="G183" s="173">
        <v>176</v>
      </c>
      <c r="H183" s="172">
        <v>158</v>
      </c>
      <c r="I183" s="173">
        <v>170</v>
      </c>
      <c r="J183" s="190">
        <v>163</v>
      </c>
      <c r="K183" s="173">
        <v>262</v>
      </c>
    </row>
    <row r="184" spans="1:11" ht="12.75">
      <c r="A184" s="86" t="s">
        <v>19</v>
      </c>
      <c r="B184" s="173">
        <v>5</v>
      </c>
      <c r="C184" s="174">
        <v>10</v>
      </c>
      <c r="D184" s="183">
        <v>197</v>
      </c>
      <c r="E184" s="184">
        <v>260</v>
      </c>
      <c r="F184" s="175">
        <v>0</v>
      </c>
      <c r="G184" s="173">
        <v>200</v>
      </c>
      <c r="H184" s="172">
        <v>267</v>
      </c>
      <c r="I184" s="173">
        <v>277</v>
      </c>
      <c r="J184" s="190">
        <v>189</v>
      </c>
      <c r="K184" s="173">
        <v>391</v>
      </c>
    </row>
    <row r="185" spans="1:11" ht="12.75">
      <c r="A185" s="86" t="s">
        <v>20</v>
      </c>
      <c r="B185" s="173">
        <v>4</v>
      </c>
      <c r="C185" s="174">
        <v>6</v>
      </c>
      <c r="D185" s="183">
        <v>153</v>
      </c>
      <c r="E185" s="184">
        <v>159</v>
      </c>
      <c r="F185" s="175">
        <v>0</v>
      </c>
      <c r="G185" s="173">
        <v>156</v>
      </c>
      <c r="H185" s="172">
        <v>162</v>
      </c>
      <c r="I185" s="173">
        <v>176</v>
      </c>
      <c r="J185" s="190">
        <v>142</v>
      </c>
      <c r="K185" s="173">
        <v>271</v>
      </c>
    </row>
    <row r="186" spans="1:11" ht="12.75">
      <c r="A186" s="86" t="s">
        <v>21</v>
      </c>
      <c r="B186" s="173">
        <v>4</v>
      </c>
      <c r="C186" s="174">
        <v>7</v>
      </c>
      <c r="D186" s="183">
        <v>186</v>
      </c>
      <c r="E186" s="184">
        <v>189</v>
      </c>
      <c r="F186" s="175">
        <v>0</v>
      </c>
      <c r="G186" s="173">
        <v>188</v>
      </c>
      <c r="H186" s="172">
        <v>189</v>
      </c>
      <c r="I186" s="173">
        <v>202</v>
      </c>
      <c r="J186" s="190">
        <v>172</v>
      </c>
      <c r="K186" s="173">
        <v>290</v>
      </c>
    </row>
    <row r="187" spans="1:11" ht="12.75">
      <c r="A187" s="86" t="s">
        <v>22</v>
      </c>
      <c r="B187" s="173">
        <v>4</v>
      </c>
      <c r="C187" s="174">
        <v>9</v>
      </c>
      <c r="D187" s="183">
        <v>285</v>
      </c>
      <c r="E187" s="184">
        <v>235</v>
      </c>
      <c r="F187" s="175">
        <v>0</v>
      </c>
      <c r="G187" s="173">
        <v>288</v>
      </c>
      <c r="H187" s="172">
        <v>234</v>
      </c>
      <c r="I187" s="173">
        <v>268</v>
      </c>
      <c r="J187" s="190">
        <v>253</v>
      </c>
      <c r="K187" s="173">
        <v>425</v>
      </c>
    </row>
    <row r="188" spans="1:11" ht="12.75">
      <c r="A188" s="86" t="s">
        <v>23</v>
      </c>
      <c r="B188" s="173">
        <v>6</v>
      </c>
      <c r="C188" s="174">
        <v>3</v>
      </c>
      <c r="D188" s="183">
        <v>142</v>
      </c>
      <c r="E188" s="184">
        <v>154</v>
      </c>
      <c r="F188" s="175">
        <v>0</v>
      </c>
      <c r="G188" s="173">
        <v>155</v>
      </c>
      <c r="H188" s="172">
        <v>143</v>
      </c>
      <c r="I188" s="173">
        <v>155</v>
      </c>
      <c r="J188" s="190">
        <v>138</v>
      </c>
      <c r="K188" s="173">
        <v>242</v>
      </c>
    </row>
    <row r="189" spans="1:11" ht="12.75">
      <c r="A189" s="86" t="s">
        <v>24</v>
      </c>
      <c r="B189" s="173">
        <v>7</v>
      </c>
      <c r="C189" s="174">
        <v>12</v>
      </c>
      <c r="D189" s="183">
        <v>315</v>
      </c>
      <c r="E189" s="184">
        <v>188</v>
      </c>
      <c r="F189" s="175">
        <v>0</v>
      </c>
      <c r="G189" s="173">
        <v>325</v>
      </c>
      <c r="H189" s="172">
        <v>191</v>
      </c>
      <c r="I189" s="173">
        <v>208</v>
      </c>
      <c r="J189" s="190">
        <v>303</v>
      </c>
      <c r="K189" s="173">
        <v>373</v>
      </c>
    </row>
    <row r="190" spans="1:11" ht="12.75">
      <c r="A190" s="86" t="s">
        <v>25</v>
      </c>
      <c r="B190" s="173">
        <v>4</v>
      </c>
      <c r="C190" s="174">
        <v>9</v>
      </c>
      <c r="D190" s="183">
        <v>289</v>
      </c>
      <c r="E190" s="184">
        <v>114</v>
      </c>
      <c r="F190" s="175">
        <v>0</v>
      </c>
      <c r="G190" s="173">
        <v>292</v>
      </c>
      <c r="H190" s="172">
        <v>118</v>
      </c>
      <c r="I190" s="173">
        <v>126</v>
      </c>
      <c r="J190" s="190">
        <v>276</v>
      </c>
      <c r="K190" s="173">
        <v>269</v>
      </c>
    </row>
    <row r="191" spans="1:11" ht="12.75">
      <c r="A191" s="86" t="s">
        <v>26</v>
      </c>
      <c r="B191" s="173">
        <v>5</v>
      </c>
      <c r="C191" s="174">
        <v>3</v>
      </c>
      <c r="D191" s="183">
        <v>195</v>
      </c>
      <c r="E191" s="184">
        <v>97</v>
      </c>
      <c r="F191" s="175">
        <v>0</v>
      </c>
      <c r="G191" s="173">
        <v>199</v>
      </c>
      <c r="H191" s="172">
        <v>95</v>
      </c>
      <c r="I191" s="173">
        <v>102</v>
      </c>
      <c r="J191" s="190">
        <v>189</v>
      </c>
      <c r="K191" s="173">
        <v>228</v>
      </c>
    </row>
    <row r="192" spans="1:11" ht="12.75">
      <c r="A192" s="86" t="s">
        <v>27</v>
      </c>
      <c r="B192" s="173">
        <v>3</v>
      </c>
      <c r="C192" s="174">
        <v>9</v>
      </c>
      <c r="D192" s="183">
        <v>243</v>
      </c>
      <c r="E192" s="184">
        <v>184</v>
      </c>
      <c r="F192" s="175">
        <v>0</v>
      </c>
      <c r="G192" s="173">
        <v>221</v>
      </c>
      <c r="H192" s="172">
        <v>209</v>
      </c>
      <c r="I192" s="173">
        <v>210</v>
      </c>
      <c r="J192" s="190">
        <v>216</v>
      </c>
      <c r="K192" s="173">
        <v>362</v>
      </c>
    </row>
    <row r="193" spans="1:11" ht="12.75">
      <c r="A193" s="86" t="s">
        <v>108</v>
      </c>
      <c r="B193" s="173">
        <v>3</v>
      </c>
      <c r="C193" s="174">
        <v>3</v>
      </c>
      <c r="D193" s="183">
        <v>269</v>
      </c>
      <c r="E193" s="184">
        <v>162</v>
      </c>
      <c r="F193" s="175">
        <v>0</v>
      </c>
      <c r="G193" s="173">
        <v>262</v>
      </c>
      <c r="H193" s="172">
        <v>163</v>
      </c>
      <c r="I193" s="173">
        <v>173</v>
      </c>
      <c r="J193" s="190">
        <v>249</v>
      </c>
      <c r="K193" s="173">
        <v>310</v>
      </c>
    </row>
    <row r="194" spans="1:11" ht="12.75">
      <c r="A194" s="86" t="s">
        <v>242</v>
      </c>
      <c r="B194" s="173">
        <v>6</v>
      </c>
      <c r="C194" s="174">
        <v>3</v>
      </c>
      <c r="D194" s="183">
        <v>134</v>
      </c>
      <c r="E194" s="184">
        <v>189</v>
      </c>
      <c r="F194" s="175">
        <v>0</v>
      </c>
      <c r="G194" s="173">
        <v>134</v>
      </c>
      <c r="H194" s="172">
        <v>196</v>
      </c>
      <c r="I194" s="173">
        <v>193</v>
      </c>
      <c r="J194" s="190">
        <v>134</v>
      </c>
      <c r="K194" s="173">
        <v>281</v>
      </c>
    </row>
    <row r="195" spans="1:11" ht="12.75">
      <c r="A195" s="86" t="s">
        <v>243</v>
      </c>
      <c r="B195" s="173">
        <v>1</v>
      </c>
      <c r="C195" s="174">
        <v>5</v>
      </c>
      <c r="D195" s="183">
        <v>132</v>
      </c>
      <c r="E195" s="184">
        <v>191</v>
      </c>
      <c r="F195" s="175">
        <v>0</v>
      </c>
      <c r="G195" s="173">
        <v>138</v>
      </c>
      <c r="H195" s="172">
        <v>192</v>
      </c>
      <c r="I195" s="173">
        <v>200</v>
      </c>
      <c r="J195" s="190">
        <v>125</v>
      </c>
      <c r="K195" s="173">
        <v>289</v>
      </c>
    </row>
    <row r="196" spans="1:11" ht="12.75">
      <c r="A196" s="86" t="s">
        <v>28</v>
      </c>
      <c r="B196" s="173">
        <v>6</v>
      </c>
      <c r="C196" s="174">
        <v>3</v>
      </c>
      <c r="D196" s="183">
        <v>161</v>
      </c>
      <c r="E196" s="184">
        <v>260</v>
      </c>
      <c r="F196" s="175">
        <v>0</v>
      </c>
      <c r="G196" s="173">
        <v>162</v>
      </c>
      <c r="H196" s="172">
        <v>265</v>
      </c>
      <c r="I196" s="173">
        <v>270</v>
      </c>
      <c r="J196" s="190">
        <v>156</v>
      </c>
      <c r="K196" s="173">
        <v>372</v>
      </c>
    </row>
    <row r="197" spans="1:11" ht="12.75">
      <c r="A197" s="86" t="s">
        <v>29</v>
      </c>
      <c r="B197" s="173">
        <v>4</v>
      </c>
      <c r="C197" s="174">
        <v>4</v>
      </c>
      <c r="D197" s="183">
        <v>134</v>
      </c>
      <c r="E197" s="184">
        <v>309</v>
      </c>
      <c r="F197" s="175">
        <v>0</v>
      </c>
      <c r="G197" s="173">
        <v>139</v>
      </c>
      <c r="H197" s="172">
        <v>310</v>
      </c>
      <c r="I197" s="173">
        <v>320</v>
      </c>
      <c r="J197" s="190">
        <v>123</v>
      </c>
      <c r="K197" s="173">
        <v>398</v>
      </c>
    </row>
    <row r="198" spans="1:11" ht="12.75">
      <c r="A198" s="86" t="s">
        <v>30</v>
      </c>
      <c r="B198" s="173">
        <v>4</v>
      </c>
      <c r="C198" s="174">
        <v>6</v>
      </c>
      <c r="D198" s="183">
        <v>143</v>
      </c>
      <c r="E198" s="184">
        <v>323</v>
      </c>
      <c r="F198" s="175">
        <v>0</v>
      </c>
      <c r="G198" s="173">
        <v>163</v>
      </c>
      <c r="H198" s="172">
        <v>309</v>
      </c>
      <c r="I198" s="173">
        <v>332</v>
      </c>
      <c r="J198" s="190">
        <v>137</v>
      </c>
      <c r="K198" s="173">
        <v>417</v>
      </c>
    </row>
    <row r="199" spans="1:11" ht="12.75">
      <c r="A199" s="86" t="s">
        <v>31</v>
      </c>
      <c r="B199" s="173">
        <v>3</v>
      </c>
      <c r="C199" s="174">
        <v>5</v>
      </c>
      <c r="D199" s="183">
        <v>109</v>
      </c>
      <c r="E199" s="184">
        <v>219</v>
      </c>
      <c r="F199" s="175">
        <v>0</v>
      </c>
      <c r="G199" s="173">
        <v>114</v>
      </c>
      <c r="H199" s="172">
        <v>214</v>
      </c>
      <c r="I199" s="173">
        <v>218</v>
      </c>
      <c r="J199" s="190">
        <v>107</v>
      </c>
      <c r="K199" s="173">
        <v>278</v>
      </c>
    </row>
    <row r="200" spans="1:11" ht="12.75">
      <c r="A200" s="210" t="s">
        <v>32</v>
      </c>
      <c r="B200" s="173">
        <v>7</v>
      </c>
      <c r="C200" s="174">
        <v>8</v>
      </c>
      <c r="D200" s="183">
        <v>193</v>
      </c>
      <c r="E200" s="184">
        <v>298</v>
      </c>
      <c r="F200" s="175">
        <v>0</v>
      </c>
      <c r="G200" s="173">
        <v>213</v>
      </c>
      <c r="H200" s="172">
        <v>286</v>
      </c>
      <c r="I200" s="173">
        <v>301</v>
      </c>
      <c r="J200" s="190">
        <v>198</v>
      </c>
      <c r="K200" s="173">
        <v>420</v>
      </c>
    </row>
    <row r="201" spans="1:11" ht="12.75">
      <c r="A201" s="211" t="s">
        <v>244</v>
      </c>
      <c r="B201" s="173">
        <v>3</v>
      </c>
      <c r="C201" s="174">
        <v>7</v>
      </c>
      <c r="D201" s="183">
        <v>220</v>
      </c>
      <c r="E201" s="184">
        <v>217</v>
      </c>
      <c r="F201" s="175">
        <v>0</v>
      </c>
      <c r="G201" s="173">
        <v>215</v>
      </c>
      <c r="H201" s="172">
        <v>225</v>
      </c>
      <c r="I201" s="173">
        <v>233</v>
      </c>
      <c r="J201" s="190">
        <v>200</v>
      </c>
      <c r="K201" s="173">
        <v>334</v>
      </c>
    </row>
    <row r="202" spans="1:11" ht="12.75">
      <c r="A202" s="211" t="s">
        <v>245</v>
      </c>
      <c r="B202" s="173">
        <v>10</v>
      </c>
      <c r="C202" s="174">
        <v>9</v>
      </c>
      <c r="D202" s="183">
        <v>205</v>
      </c>
      <c r="E202" s="184">
        <v>176</v>
      </c>
      <c r="F202" s="175">
        <v>0</v>
      </c>
      <c r="G202" s="173">
        <v>208</v>
      </c>
      <c r="H202" s="172">
        <v>184</v>
      </c>
      <c r="I202" s="173">
        <v>201</v>
      </c>
      <c r="J202" s="190">
        <v>194</v>
      </c>
      <c r="K202" s="173">
        <v>314</v>
      </c>
    </row>
    <row r="203" spans="1:11" ht="12.75">
      <c r="A203" s="211" t="s">
        <v>33</v>
      </c>
      <c r="B203" s="173">
        <v>5</v>
      </c>
      <c r="C203" s="174">
        <v>2</v>
      </c>
      <c r="D203" s="183">
        <v>101</v>
      </c>
      <c r="E203" s="184">
        <v>268</v>
      </c>
      <c r="F203" s="175">
        <v>0</v>
      </c>
      <c r="G203" s="173">
        <v>116</v>
      </c>
      <c r="H203" s="172">
        <v>255</v>
      </c>
      <c r="I203" s="173">
        <v>281</v>
      </c>
      <c r="J203" s="190">
        <v>88</v>
      </c>
      <c r="K203" s="173">
        <v>324</v>
      </c>
    </row>
    <row r="204" spans="1:11" ht="12.75">
      <c r="A204" s="211" t="s">
        <v>34</v>
      </c>
      <c r="B204" s="173">
        <v>9</v>
      </c>
      <c r="C204" s="174">
        <v>8</v>
      </c>
      <c r="D204" s="183">
        <v>180</v>
      </c>
      <c r="E204" s="184">
        <v>327</v>
      </c>
      <c r="F204" s="175">
        <v>0</v>
      </c>
      <c r="G204" s="173">
        <v>199</v>
      </c>
      <c r="H204" s="172">
        <v>317</v>
      </c>
      <c r="I204" s="173">
        <v>347</v>
      </c>
      <c r="J204" s="190">
        <v>170</v>
      </c>
      <c r="K204" s="173">
        <v>454</v>
      </c>
    </row>
    <row r="205" spans="1:11" ht="12.75">
      <c r="A205" s="211" t="s">
        <v>35</v>
      </c>
      <c r="B205" s="173">
        <v>4</v>
      </c>
      <c r="C205" s="174">
        <v>4</v>
      </c>
      <c r="D205" s="183">
        <v>140</v>
      </c>
      <c r="E205" s="184">
        <v>317</v>
      </c>
      <c r="F205" s="175">
        <v>0</v>
      </c>
      <c r="G205" s="173">
        <v>149</v>
      </c>
      <c r="H205" s="172">
        <v>313</v>
      </c>
      <c r="I205" s="173">
        <v>332</v>
      </c>
      <c r="J205" s="190">
        <v>126</v>
      </c>
      <c r="K205" s="173">
        <v>420</v>
      </c>
    </row>
    <row r="206" spans="1:11" ht="12.75">
      <c r="A206" s="211" t="s">
        <v>36</v>
      </c>
      <c r="B206" s="173">
        <v>10</v>
      </c>
      <c r="C206" s="174">
        <v>13</v>
      </c>
      <c r="D206" s="183">
        <v>259</v>
      </c>
      <c r="E206" s="184">
        <v>275</v>
      </c>
      <c r="F206" s="175">
        <v>0</v>
      </c>
      <c r="G206" s="173">
        <v>247</v>
      </c>
      <c r="H206" s="172">
        <v>292</v>
      </c>
      <c r="I206" s="173">
        <v>312</v>
      </c>
      <c r="J206" s="190">
        <v>223</v>
      </c>
      <c r="K206" s="173">
        <v>460</v>
      </c>
    </row>
    <row r="207" spans="1:11" ht="12.75">
      <c r="A207" s="211" t="s">
        <v>37</v>
      </c>
      <c r="B207" s="173">
        <v>2</v>
      </c>
      <c r="C207" s="174">
        <v>7</v>
      </c>
      <c r="D207" s="183">
        <v>76</v>
      </c>
      <c r="E207" s="184">
        <v>260</v>
      </c>
      <c r="F207" s="175">
        <v>0</v>
      </c>
      <c r="G207" s="173">
        <v>83</v>
      </c>
      <c r="H207" s="172">
        <v>261</v>
      </c>
      <c r="I207" s="173">
        <v>261</v>
      </c>
      <c r="J207" s="190">
        <v>83</v>
      </c>
      <c r="K207" s="173">
        <v>313</v>
      </c>
    </row>
    <row r="208" spans="1:11" ht="12.75">
      <c r="A208" s="212" t="s">
        <v>38</v>
      </c>
      <c r="B208" s="173">
        <v>5</v>
      </c>
      <c r="C208" s="174">
        <v>7</v>
      </c>
      <c r="D208" s="183">
        <v>176</v>
      </c>
      <c r="E208" s="184">
        <v>314</v>
      </c>
      <c r="F208" s="175">
        <v>0</v>
      </c>
      <c r="G208" s="173">
        <v>175</v>
      </c>
      <c r="H208" s="172">
        <v>319</v>
      </c>
      <c r="I208" s="173">
        <v>334</v>
      </c>
      <c r="J208" s="190">
        <v>148</v>
      </c>
      <c r="K208" s="173">
        <v>429</v>
      </c>
    </row>
    <row r="209" spans="1:11" ht="12.75">
      <c r="A209" s="210" t="s">
        <v>39</v>
      </c>
      <c r="B209" s="173">
        <v>1</v>
      </c>
      <c r="C209" s="174">
        <v>2</v>
      </c>
      <c r="D209" s="183">
        <v>162</v>
      </c>
      <c r="E209" s="184">
        <v>260</v>
      </c>
      <c r="F209" s="175">
        <v>0</v>
      </c>
      <c r="G209" s="173">
        <v>163</v>
      </c>
      <c r="H209" s="172">
        <v>251</v>
      </c>
      <c r="I209" s="173">
        <v>265</v>
      </c>
      <c r="J209" s="190">
        <v>149</v>
      </c>
      <c r="K209" s="173">
        <v>360</v>
      </c>
    </row>
    <row r="210" spans="1:11" ht="12.75">
      <c r="A210" s="212" t="s">
        <v>40</v>
      </c>
      <c r="B210" s="173">
        <v>6</v>
      </c>
      <c r="C210" s="174">
        <v>4</v>
      </c>
      <c r="D210" s="183">
        <v>117</v>
      </c>
      <c r="E210" s="184">
        <v>334</v>
      </c>
      <c r="F210" s="175">
        <v>0</v>
      </c>
      <c r="G210" s="173">
        <v>119</v>
      </c>
      <c r="H210" s="172">
        <v>338</v>
      </c>
      <c r="I210" s="173">
        <v>332</v>
      </c>
      <c r="J210" s="190">
        <v>123</v>
      </c>
      <c r="K210" s="173">
        <v>406</v>
      </c>
    </row>
    <row r="211" spans="1:11" ht="12.75">
      <c r="A211" s="212" t="s">
        <v>246</v>
      </c>
      <c r="B211" s="173">
        <v>3</v>
      </c>
      <c r="C211" s="174">
        <v>1</v>
      </c>
      <c r="D211" s="183">
        <v>102</v>
      </c>
      <c r="E211" s="184">
        <v>158</v>
      </c>
      <c r="F211" s="175">
        <v>0</v>
      </c>
      <c r="G211" s="173">
        <v>92</v>
      </c>
      <c r="H211" s="172">
        <v>170</v>
      </c>
      <c r="I211" s="173">
        <v>175</v>
      </c>
      <c r="J211" s="190">
        <v>87</v>
      </c>
      <c r="K211" s="173">
        <v>232</v>
      </c>
    </row>
    <row r="212" spans="1:11" ht="12.75">
      <c r="A212" s="212" t="s">
        <v>247</v>
      </c>
      <c r="B212" s="173">
        <v>11</v>
      </c>
      <c r="C212" s="174">
        <v>4</v>
      </c>
      <c r="D212" s="183">
        <v>95</v>
      </c>
      <c r="E212" s="184">
        <v>270</v>
      </c>
      <c r="F212" s="175">
        <v>0</v>
      </c>
      <c r="G212" s="173">
        <v>109</v>
      </c>
      <c r="H212" s="172">
        <v>266</v>
      </c>
      <c r="I212" s="173">
        <v>279</v>
      </c>
      <c r="J212" s="190">
        <v>95</v>
      </c>
      <c r="K212" s="173">
        <v>336</v>
      </c>
    </row>
    <row r="213" spans="1:11" ht="12.75">
      <c r="A213" s="212" t="s">
        <v>350</v>
      </c>
      <c r="B213" s="173">
        <v>3</v>
      </c>
      <c r="C213" s="174">
        <v>1</v>
      </c>
      <c r="D213" s="183">
        <v>358</v>
      </c>
      <c r="E213" s="184">
        <v>129</v>
      </c>
      <c r="F213" s="175">
        <v>0</v>
      </c>
      <c r="G213" s="173">
        <v>334</v>
      </c>
      <c r="H213" s="172">
        <v>144</v>
      </c>
      <c r="I213" s="173">
        <v>149</v>
      </c>
      <c r="J213" s="190">
        <v>325</v>
      </c>
      <c r="K213" s="173">
        <v>297</v>
      </c>
    </row>
    <row r="214" spans="1:11" ht="12.75">
      <c r="A214" s="212" t="s">
        <v>248</v>
      </c>
      <c r="B214" s="173">
        <v>8</v>
      </c>
      <c r="C214" s="174">
        <v>5</v>
      </c>
      <c r="D214" s="183">
        <v>51</v>
      </c>
      <c r="E214" s="184">
        <v>241</v>
      </c>
      <c r="F214" s="175">
        <v>0</v>
      </c>
      <c r="G214" s="173">
        <v>57</v>
      </c>
      <c r="H214" s="172">
        <v>241</v>
      </c>
      <c r="I214" s="173">
        <v>250</v>
      </c>
      <c r="J214" s="190">
        <v>48</v>
      </c>
      <c r="K214" s="173">
        <v>270</v>
      </c>
    </row>
    <row r="215" spans="1:11" ht="12.75">
      <c r="A215" s="212" t="s">
        <v>249</v>
      </c>
      <c r="B215" s="173">
        <v>6</v>
      </c>
      <c r="C215" s="174">
        <v>6</v>
      </c>
      <c r="D215" s="183">
        <v>59</v>
      </c>
      <c r="E215" s="184">
        <v>246</v>
      </c>
      <c r="F215" s="175">
        <v>0</v>
      </c>
      <c r="G215" s="173">
        <v>70</v>
      </c>
      <c r="H215" s="172">
        <v>245</v>
      </c>
      <c r="I215" s="173">
        <v>256</v>
      </c>
      <c r="J215" s="190">
        <v>60</v>
      </c>
      <c r="K215" s="173">
        <v>291</v>
      </c>
    </row>
    <row r="216" spans="1:11" ht="12.75">
      <c r="A216" s="212" t="s">
        <v>250</v>
      </c>
      <c r="B216" s="173">
        <v>9</v>
      </c>
      <c r="C216" s="174">
        <v>3</v>
      </c>
      <c r="D216" s="183">
        <v>108</v>
      </c>
      <c r="E216" s="184">
        <v>242</v>
      </c>
      <c r="F216" s="175">
        <v>0</v>
      </c>
      <c r="G216" s="173">
        <v>114</v>
      </c>
      <c r="H216" s="172">
        <v>243</v>
      </c>
      <c r="I216" s="173">
        <v>262</v>
      </c>
      <c r="J216" s="190">
        <v>94</v>
      </c>
      <c r="K216" s="173">
        <v>315</v>
      </c>
    </row>
    <row r="217" spans="1:11" ht="12.75">
      <c r="A217" s="212" t="s">
        <v>251</v>
      </c>
      <c r="B217" s="173">
        <v>3</v>
      </c>
      <c r="C217" s="174">
        <v>7</v>
      </c>
      <c r="D217" s="183">
        <v>116</v>
      </c>
      <c r="E217" s="184">
        <v>276</v>
      </c>
      <c r="F217" s="175">
        <v>0</v>
      </c>
      <c r="G217" s="173">
        <v>130</v>
      </c>
      <c r="H217" s="172">
        <v>269</v>
      </c>
      <c r="I217" s="173">
        <v>286</v>
      </c>
      <c r="J217" s="190">
        <v>111</v>
      </c>
      <c r="K217" s="173">
        <v>347</v>
      </c>
    </row>
    <row r="218" spans="1:11" ht="12.75">
      <c r="A218" s="212" t="s">
        <v>252</v>
      </c>
      <c r="B218" s="173">
        <v>6</v>
      </c>
      <c r="C218" s="174">
        <v>12</v>
      </c>
      <c r="D218" s="183">
        <v>126</v>
      </c>
      <c r="E218" s="184">
        <v>334</v>
      </c>
      <c r="F218" s="175">
        <v>0</v>
      </c>
      <c r="G218" s="173">
        <v>133</v>
      </c>
      <c r="H218" s="172">
        <v>339</v>
      </c>
      <c r="I218" s="173">
        <v>340</v>
      </c>
      <c r="J218" s="190">
        <v>129</v>
      </c>
      <c r="K218" s="173">
        <v>422</v>
      </c>
    </row>
    <row r="219" spans="1:11" ht="12.75">
      <c r="A219" s="212" t="s">
        <v>253</v>
      </c>
      <c r="B219" s="173">
        <v>7</v>
      </c>
      <c r="C219" s="174">
        <v>1</v>
      </c>
      <c r="D219" s="183">
        <v>166</v>
      </c>
      <c r="E219" s="184">
        <v>261</v>
      </c>
      <c r="F219" s="175">
        <v>0</v>
      </c>
      <c r="G219" s="173">
        <v>167</v>
      </c>
      <c r="H219" s="172">
        <v>263</v>
      </c>
      <c r="I219" s="173">
        <v>269</v>
      </c>
      <c r="J219" s="190">
        <v>152</v>
      </c>
      <c r="K219" s="173">
        <v>348</v>
      </c>
    </row>
    <row r="220" spans="1:11" ht="12.75">
      <c r="A220" s="212" t="s">
        <v>254</v>
      </c>
      <c r="B220" s="173">
        <v>5</v>
      </c>
      <c r="C220" s="174">
        <v>4</v>
      </c>
      <c r="D220" s="183">
        <v>88</v>
      </c>
      <c r="E220" s="184">
        <v>281</v>
      </c>
      <c r="F220" s="175">
        <v>0</v>
      </c>
      <c r="G220" s="173">
        <v>108</v>
      </c>
      <c r="H220" s="172">
        <v>263</v>
      </c>
      <c r="I220" s="173">
        <v>273</v>
      </c>
      <c r="J220" s="190">
        <v>100</v>
      </c>
      <c r="K220" s="173">
        <v>335</v>
      </c>
    </row>
    <row r="221" spans="1:11" ht="12.75">
      <c r="A221" s="212" t="s">
        <v>255</v>
      </c>
      <c r="B221" s="170">
        <v>0</v>
      </c>
      <c r="C221" s="171">
        <v>0</v>
      </c>
      <c r="D221" s="201">
        <v>6</v>
      </c>
      <c r="E221" s="244">
        <v>39</v>
      </c>
      <c r="F221" s="172">
        <v>0</v>
      </c>
      <c r="G221" s="170">
        <v>6</v>
      </c>
      <c r="H221" s="172">
        <v>39</v>
      </c>
      <c r="I221" s="170">
        <v>39</v>
      </c>
      <c r="J221" s="219">
        <v>6</v>
      </c>
      <c r="K221" s="170">
        <v>42</v>
      </c>
    </row>
    <row r="222" spans="1:11" ht="12.75">
      <c r="A222" s="212" t="s">
        <v>766</v>
      </c>
      <c r="B222" s="170">
        <v>45</v>
      </c>
      <c r="C222" s="171">
        <v>29</v>
      </c>
      <c r="D222" s="171">
        <v>1740</v>
      </c>
      <c r="E222" s="171">
        <v>1891</v>
      </c>
      <c r="F222" s="190">
        <v>1</v>
      </c>
      <c r="G222" s="170">
        <v>1894</v>
      </c>
      <c r="H222" s="219">
        <v>1798</v>
      </c>
      <c r="I222" s="170">
        <v>1879</v>
      </c>
      <c r="J222" s="219">
        <v>1783</v>
      </c>
      <c r="K222" s="207">
        <v>2792</v>
      </c>
    </row>
    <row r="223" spans="1:11" ht="12.75">
      <c r="A223" s="323" t="s">
        <v>767</v>
      </c>
      <c r="B223" s="178">
        <v>36</v>
      </c>
      <c r="C223" s="179">
        <v>54</v>
      </c>
      <c r="D223" s="179">
        <v>2622</v>
      </c>
      <c r="E223" s="179">
        <v>1568</v>
      </c>
      <c r="F223" s="196">
        <v>0</v>
      </c>
      <c r="G223" s="186">
        <v>2730</v>
      </c>
      <c r="H223" s="192">
        <v>1540</v>
      </c>
      <c r="I223" s="186">
        <v>1632</v>
      </c>
      <c r="J223" s="192">
        <v>2617</v>
      </c>
      <c r="K223" s="264">
        <v>2879</v>
      </c>
    </row>
    <row r="224" spans="1:11" ht="12.75">
      <c r="A224" s="32" t="s">
        <v>2</v>
      </c>
      <c r="B224" s="324">
        <f aca="true" t="shared" si="2" ref="B224:H224">SUM(B170:B223)</f>
        <v>338</v>
      </c>
      <c r="C224" s="185">
        <f t="shared" si="2"/>
        <v>386</v>
      </c>
      <c r="D224" s="185">
        <f t="shared" si="2"/>
        <v>13386</v>
      </c>
      <c r="E224" s="185">
        <f t="shared" si="2"/>
        <v>14975</v>
      </c>
      <c r="F224" s="185">
        <f t="shared" si="2"/>
        <v>1</v>
      </c>
      <c r="G224" s="185">
        <f t="shared" si="2"/>
        <v>13793</v>
      </c>
      <c r="H224" s="185">
        <f t="shared" si="2"/>
        <v>14981</v>
      </c>
      <c r="I224" s="16">
        <f>SUM(I170:I223)</f>
        <v>15713</v>
      </c>
      <c r="J224" s="16">
        <f>SUM(J170:J223)</f>
        <v>12891</v>
      </c>
      <c r="K224" s="16">
        <f>SUM(K170:K223)</f>
        <v>22944</v>
      </c>
    </row>
    <row r="225" spans="1:11" ht="13.5" thickBot="1">
      <c r="A225" s="78"/>
      <c r="B225" s="17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 ht="13.5" thickBot="1">
      <c r="A226" s="18" t="s">
        <v>41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2.75">
      <c r="A227" s="9" t="s">
        <v>256</v>
      </c>
      <c r="B227" s="167">
        <v>5</v>
      </c>
      <c r="C227" s="168">
        <v>1</v>
      </c>
      <c r="D227" s="168">
        <v>54</v>
      </c>
      <c r="E227" s="168">
        <v>260</v>
      </c>
      <c r="F227" s="169">
        <v>0</v>
      </c>
      <c r="G227" s="168">
        <v>59</v>
      </c>
      <c r="H227" s="169">
        <v>258</v>
      </c>
      <c r="I227" s="181">
        <v>266</v>
      </c>
      <c r="J227" s="205">
        <v>50</v>
      </c>
      <c r="K227" s="187">
        <v>292</v>
      </c>
    </row>
    <row r="228" spans="1:11" ht="12.75">
      <c r="A228" s="9" t="s">
        <v>257</v>
      </c>
      <c r="B228" s="173">
        <v>4</v>
      </c>
      <c r="C228" s="174">
        <v>3</v>
      </c>
      <c r="D228" s="174">
        <v>45</v>
      </c>
      <c r="E228" s="174">
        <v>196</v>
      </c>
      <c r="F228" s="175">
        <v>0</v>
      </c>
      <c r="G228" s="174">
        <v>46</v>
      </c>
      <c r="H228" s="175">
        <v>202</v>
      </c>
      <c r="I228" s="183">
        <v>189</v>
      </c>
      <c r="J228" s="206">
        <v>54</v>
      </c>
      <c r="K228" s="189">
        <v>225</v>
      </c>
    </row>
    <row r="229" spans="1:11" ht="12.75">
      <c r="A229" s="9" t="s">
        <v>258</v>
      </c>
      <c r="B229" s="173">
        <v>7</v>
      </c>
      <c r="C229" s="174">
        <v>5</v>
      </c>
      <c r="D229" s="174">
        <v>51</v>
      </c>
      <c r="E229" s="174">
        <v>202</v>
      </c>
      <c r="F229" s="175">
        <v>0</v>
      </c>
      <c r="G229" s="174">
        <v>57</v>
      </c>
      <c r="H229" s="175">
        <v>207</v>
      </c>
      <c r="I229" s="183">
        <v>210</v>
      </c>
      <c r="J229" s="206">
        <v>55</v>
      </c>
      <c r="K229" s="189">
        <v>243</v>
      </c>
    </row>
    <row r="230" spans="1:11" ht="12.75">
      <c r="A230" s="9" t="s">
        <v>259</v>
      </c>
      <c r="B230" s="173">
        <v>1</v>
      </c>
      <c r="C230" s="174">
        <v>2</v>
      </c>
      <c r="D230" s="174">
        <v>12</v>
      </c>
      <c r="E230" s="174">
        <v>96</v>
      </c>
      <c r="F230" s="175">
        <v>0</v>
      </c>
      <c r="G230" s="174">
        <v>13</v>
      </c>
      <c r="H230" s="175">
        <v>97</v>
      </c>
      <c r="I230" s="183">
        <v>97</v>
      </c>
      <c r="J230" s="206">
        <v>14</v>
      </c>
      <c r="K230" s="189">
        <v>110</v>
      </c>
    </row>
    <row r="231" spans="1:11" ht="12.75">
      <c r="A231" s="9" t="s">
        <v>260</v>
      </c>
      <c r="B231" s="173">
        <v>1</v>
      </c>
      <c r="C231" s="174">
        <v>1</v>
      </c>
      <c r="D231" s="174">
        <v>11</v>
      </c>
      <c r="E231" s="174">
        <v>52</v>
      </c>
      <c r="F231" s="175">
        <v>0</v>
      </c>
      <c r="G231" s="174">
        <v>14</v>
      </c>
      <c r="H231" s="175">
        <v>50</v>
      </c>
      <c r="I231" s="183">
        <v>50</v>
      </c>
      <c r="J231" s="206">
        <v>14</v>
      </c>
      <c r="K231" s="189">
        <v>57</v>
      </c>
    </row>
    <row r="232" spans="1:11" ht="12.75">
      <c r="A232" s="9" t="s">
        <v>261</v>
      </c>
      <c r="B232" s="173">
        <v>0</v>
      </c>
      <c r="C232" s="174">
        <v>1</v>
      </c>
      <c r="D232" s="174">
        <v>9</v>
      </c>
      <c r="E232" s="174">
        <v>85</v>
      </c>
      <c r="F232" s="175">
        <v>0</v>
      </c>
      <c r="G232" s="174">
        <v>16</v>
      </c>
      <c r="H232" s="175">
        <v>81</v>
      </c>
      <c r="I232" s="183">
        <v>79</v>
      </c>
      <c r="J232" s="206">
        <v>18</v>
      </c>
      <c r="K232" s="189">
        <v>93</v>
      </c>
    </row>
    <row r="233" spans="1:11" ht="12.75">
      <c r="A233" s="9" t="s">
        <v>262</v>
      </c>
      <c r="B233" s="173">
        <v>2</v>
      </c>
      <c r="C233" s="171">
        <v>0</v>
      </c>
      <c r="D233" s="171">
        <v>17</v>
      </c>
      <c r="E233" s="174">
        <v>75</v>
      </c>
      <c r="F233" s="175">
        <v>0</v>
      </c>
      <c r="G233" s="174">
        <v>18</v>
      </c>
      <c r="H233" s="175">
        <v>75</v>
      </c>
      <c r="I233" s="183">
        <v>75</v>
      </c>
      <c r="J233" s="206">
        <v>19</v>
      </c>
      <c r="K233" s="189">
        <v>91</v>
      </c>
    </row>
    <row r="234" spans="1:11" ht="12.75">
      <c r="A234" s="9" t="s">
        <v>263</v>
      </c>
      <c r="B234" s="173">
        <v>1</v>
      </c>
      <c r="C234" s="174">
        <v>6</v>
      </c>
      <c r="D234" s="174">
        <v>34</v>
      </c>
      <c r="E234" s="174">
        <v>87</v>
      </c>
      <c r="F234" s="175">
        <v>0</v>
      </c>
      <c r="G234" s="174">
        <v>38</v>
      </c>
      <c r="H234" s="175">
        <v>87</v>
      </c>
      <c r="I234" s="183">
        <v>91</v>
      </c>
      <c r="J234" s="206">
        <v>36</v>
      </c>
      <c r="K234" s="189">
        <v>118</v>
      </c>
    </row>
    <row r="235" spans="1:11" ht="12.75">
      <c r="A235" s="9" t="s">
        <v>351</v>
      </c>
      <c r="B235" s="173">
        <v>1</v>
      </c>
      <c r="C235" s="174">
        <v>0</v>
      </c>
      <c r="D235" s="174">
        <v>3</v>
      </c>
      <c r="E235" s="174">
        <v>72</v>
      </c>
      <c r="F235" s="175">
        <v>0</v>
      </c>
      <c r="G235" s="174">
        <v>8</v>
      </c>
      <c r="H235" s="175">
        <v>67</v>
      </c>
      <c r="I235" s="183">
        <v>70</v>
      </c>
      <c r="J235" s="206">
        <v>6</v>
      </c>
      <c r="K235" s="189">
        <v>74</v>
      </c>
    </row>
    <row r="236" spans="1:11" ht="12.75">
      <c r="A236" s="9" t="s">
        <v>264</v>
      </c>
      <c r="B236" s="173">
        <v>5</v>
      </c>
      <c r="C236" s="174">
        <v>3</v>
      </c>
      <c r="D236" s="174">
        <v>26</v>
      </c>
      <c r="E236" s="174">
        <v>219</v>
      </c>
      <c r="F236" s="175">
        <v>0</v>
      </c>
      <c r="G236" s="174">
        <v>35</v>
      </c>
      <c r="H236" s="175">
        <v>219</v>
      </c>
      <c r="I236" s="183">
        <v>221</v>
      </c>
      <c r="J236" s="206">
        <v>33</v>
      </c>
      <c r="K236" s="189">
        <v>237</v>
      </c>
    </row>
    <row r="237" spans="1:11" ht="12.75">
      <c r="A237" s="9" t="s">
        <v>265</v>
      </c>
      <c r="B237" s="173">
        <v>1</v>
      </c>
      <c r="C237" s="174">
        <v>1</v>
      </c>
      <c r="D237" s="174">
        <v>3</v>
      </c>
      <c r="E237" s="174">
        <v>67</v>
      </c>
      <c r="F237" s="175">
        <v>0</v>
      </c>
      <c r="G237" s="174">
        <v>6</v>
      </c>
      <c r="H237" s="175">
        <v>67</v>
      </c>
      <c r="I237" s="183">
        <v>67</v>
      </c>
      <c r="J237" s="206">
        <v>7</v>
      </c>
      <c r="K237" s="189">
        <v>68</v>
      </c>
    </row>
    <row r="238" spans="1:11" ht="12.75">
      <c r="A238" s="9" t="s">
        <v>266</v>
      </c>
      <c r="B238" s="173">
        <v>8</v>
      </c>
      <c r="C238" s="174">
        <v>1</v>
      </c>
      <c r="D238" s="174">
        <v>15</v>
      </c>
      <c r="E238" s="174">
        <v>180</v>
      </c>
      <c r="F238" s="175">
        <v>0</v>
      </c>
      <c r="G238" s="174">
        <v>18</v>
      </c>
      <c r="H238" s="175">
        <v>182</v>
      </c>
      <c r="I238" s="183">
        <v>179</v>
      </c>
      <c r="J238" s="206">
        <v>21</v>
      </c>
      <c r="K238" s="189">
        <v>187</v>
      </c>
    </row>
    <row r="239" spans="1:11" ht="12.75">
      <c r="A239" s="9" t="s">
        <v>267</v>
      </c>
      <c r="B239" s="173">
        <v>2</v>
      </c>
      <c r="C239" s="174">
        <v>0</v>
      </c>
      <c r="D239" s="174">
        <v>9</v>
      </c>
      <c r="E239" s="174">
        <v>72</v>
      </c>
      <c r="F239" s="175">
        <v>0</v>
      </c>
      <c r="G239" s="174">
        <v>10</v>
      </c>
      <c r="H239" s="175">
        <v>71</v>
      </c>
      <c r="I239" s="183">
        <v>71</v>
      </c>
      <c r="J239" s="206">
        <v>10</v>
      </c>
      <c r="K239" s="189">
        <v>78</v>
      </c>
    </row>
    <row r="240" spans="1:11" ht="12.75">
      <c r="A240" s="9" t="s">
        <v>268</v>
      </c>
      <c r="B240" s="173">
        <v>0</v>
      </c>
      <c r="C240" s="174">
        <v>0</v>
      </c>
      <c r="D240" s="174">
        <v>9</v>
      </c>
      <c r="E240" s="174">
        <v>52</v>
      </c>
      <c r="F240" s="175">
        <v>0</v>
      </c>
      <c r="G240" s="171">
        <v>7</v>
      </c>
      <c r="H240" s="175">
        <v>54</v>
      </c>
      <c r="I240" s="183">
        <v>51</v>
      </c>
      <c r="J240" s="206">
        <v>9</v>
      </c>
      <c r="K240" s="189">
        <v>55</v>
      </c>
    </row>
    <row r="241" spans="1:11" ht="12.75">
      <c r="A241" s="9" t="s">
        <v>567</v>
      </c>
      <c r="B241" s="173">
        <v>1</v>
      </c>
      <c r="C241" s="176">
        <v>1</v>
      </c>
      <c r="D241" s="176">
        <v>9</v>
      </c>
      <c r="E241" s="176">
        <v>65</v>
      </c>
      <c r="F241" s="175">
        <v>0</v>
      </c>
      <c r="G241" s="178">
        <v>11</v>
      </c>
      <c r="H241" s="180">
        <v>62</v>
      </c>
      <c r="I241" s="203">
        <v>62</v>
      </c>
      <c r="J241" s="208">
        <v>9</v>
      </c>
      <c r="K241" s="191">
        <v>70</v>
      </c>
    </row>
    <row r="242" spans="1:11" ht="12.75">
      <c r="A242" s="32" t="s">
        <v>2</v>
      </c>
      <c r="B242" s="16">
        <f aca="true" t="shared" si="3" ref="B242:J242">SUM(B227:B241)</f>
        <v>39</v>
      </c>
      <c r="C242" s="16">
        <f t="shared" si="3"/>
        <v>25</v>
      </c>
      <c r="D242" s="16">
        <f t="shared" si="3"/>
        <v>307</v>
      </c>
      <c r="E242" s="16">
        <f t="shared" si="3"/>
        <v>1780</v>
      </c>
      <c r="F242" s="16">
        <f t="shared" si="3"/>
        <v>0</v>
      </c>
      <c r="G242" s="16">
        <f t="shared" si="3"/>
        <v>356</v>
      </c>
      <c r="H242" s="16">
        <f t="shared" si="3"/>
        <v>1779</v>
      </c>
      <c r="I242" s="16">
        <f t="shared" si="3"/>
        <v>1778</v>
      </c>
      <c r="J242" s="16">
        <f t="shared" si="3"/>
        <v>355</v>
      </c>
      <c r="K242" s="16">
        <f>SUM(K227:K241)</f>
        <v>1998</v>
      </c>
    </row>
    <row r="243" spans="1:11" ht="13.5" thickBot="1">
      <c r="A243" s="50"/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1:11" ht="13.5" thickBot="1">
      <c r="A244" s="18" t="s">
        <v>42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>
      <c r="A245" s="19" t="s">
        <v>43</v>
      </c>
      <c r="B245" s="167">
        <v>1</v>
      </c>
      <c r="C245" s="182">
        <v>3</v>
      </c>
      <c r="D245" s="182">
        <v>40</v>
      </c>
      <c r="E245" s="182">
        <v>123</v>
      </c>
      <c r="F245" s="169">
        <v>0</v>
      </c>
      <c r="G245" s="167">
        <v>39</v>
      </c>
      <c r="H245" s="169">
        <v>127</v>
      </c>
      <c r="I245" s="167">
        <v>126</v>
      </c>
      <c r="J245" s="169">
        <v>36</v>
      </c>
      <c r="K245" s="187">
        <v>142</v>
      </c>
    </row>
    <row r="246" spans="1:11" ht="12.75">
      <c r="A246" s="19" t="s">
        <v>44</v>
      </c>
      <c r="B246" s="173">
        <v>4</v>
      </c>
      <c r="C246" s="184">
        <v>3</v>
      </c>
      <c r="D246" s="184">
        <v>75</v>
      </c>
      <c r="E246" s="184">
        <v>304</v>
      </c>
      <c r="F246" s="175">
        <v>0</v>
      </c>
      <c r="G246" s="173">
        <v>88</v>
      </c>
      <c r="H246" s="175">
        <v>293</v>
      </c>
      <c r="I246" s="173">
        <v>299</v>
      </c>
      <c r="J246" s="175">
        <v>79</v>
      </c>
      <c r="K246" s="194">
        <v>339</v>
      </c>
    </row>
    <row r="247" spans="1:11" ht="12.75">
      <c r="A247" s="19" t="s">
        <v>45</v>
      </c>
      <c r="B247" s="173">
        <v>5</v>
      </c>
      <c r="C247" s="184">
        <v>4</v>
      </c>
      <c r="D247" s="184">
        <v>98</v>
      </c>
      <c r="E247" s="184">
        <v>263</v>
      </c>
      <c r="F247" s="175">
        <v>0</v>
      </c>
      <c r="G247" s="173">
        <v>110</v>
      </c>
      <c r="H247" s="175">
        <v>251</v>
      </c>
      <c r="I247" s="173">
        <v>260</v>
      </c>
      <c r="J247" s="175">
        <v>102</v>
      </c>
      <c r="K247" s="194">
        <v>310</v>
      </c>
    </row>
    <row r="248" spans="1:11" ht="12.75">
      <c r="A248" s="76" t="s">
        <v>46</v>
      </c>
      <c r="B248" s="173">
        <v>1</v>
      </c>
      <c r="C248" s="184">
        <v>2</v>
      </c>
      <c r="D248" s="184">
        <v>38</v>
      </c>
      <c r="E248" s="184">
        <v>134</v>
      </c>
      <c r="F248" s="175">
        <v>0</v>
      </c>
      <c r="G248" s="173">
        <v>38</v>
      </c>
      <c r="H248" s="175">
        <v>137</v>
      </c>
      <c r="I248" s="173">
        <v>132</v>
      </c>
      <c r="J248" s="175">
        <v>39</v>
      </c>
      <c r="K248" s="194">
        <v>145</v>
      </c>
    </row>
    <row r="249" spans="1:11" ht="12.75">
      <c r="A249" s="76" t="s">
        <v>47</v>
      </c>
      <c r="B249" s="173">
        <v>5</v>
      </c>
      <c r="C249" s="184">
        <v>5</v>
      </c>
      <c r="D249" s="184">
        <v>55</v>
      </c>
      <c r="E249" s="184">
        <v>142</v>
      </c>
      <c r="F249" s="175">
        <v>0</v>
      </c>
      <c r="G249" s="173">
        <v>53</v>
      </c>
      <c r="H249" s="175">
        <v>148</v>
      </c>
      <c r="I249" s="173">
        <v>153</v>
      </c>
      <c r="J249" s="175">
        <v>50</v>
      </c>
      <c r="K249" s="194">
        <v>175</v>
      </c>
    </row>
    <row r="250" spans="1:11" ht="12.75">
      <c r="A250" s="19" t="s">
        <v>48</v>
      </c>
      <c r="B250" s="173">
        <v>4</v>
      </c>
      <c r="C250" s="184">
        <v>10</v>
      </c>
      <c r="D250" s="184">
        <v>280</v>
      </c>
      <c r="E250" s="184">
        <v>345</v>
      </c>
      <c r="F250" s="175">
        <v>0</v>
      </c>
      <c r="G250" s="173">
        <v>255</v>
      </c>
      <c r="H250" s="175">
        <v>361</v>
      </c>
      <c r="I250" s="173">
        <v>369</v>
      </c>
      <c r="J250" s="175">
        <v>244</v>
      </c>
      <c r="K250" s="194">
        <v>471</v>
      </c>
    </row>
    <row r="251" spans="1:11" ht="12.75">
      <c r="A251" s="19" t="s">
        <v>49</v>
      </c>
      <c r="B251" s="173">
        <v>4</v>
      </c>
      <c r="C251" s="184">
        <v>4</v>
      </c>
      <c r="D251" s="184">
        <v>45</v>
      </c>
      <c r="E251" s="184">
        <v>194</v>
      </c>
      <c r="F251" s="175">
        <v>0</v>
      </c>
      <c r="G251" s="173">
        <v>42</v>
      </c>
      <c r="H251" s="175">
        <v>199</v>
      </c>
      <c r="I251" s="173">
        <v>192</v>
      </c>
      <c r="J251" s="175">
        <v>43</v>
      </c>
      <c r="K251" s="194">
        <v>208</v>
      </c>
    </row>
    <row r="252" spans="1:11" ht="12.75">
      <c r="A252" s="19" t="s">
        <v>50</v>
      </c>
      <c r="B252" s="173">
        <v>0</v>
      </c>
      <c r="C252" s="184">
        <v>1</v>
      </c>
      <c r="D252" s="184">
        <v>6</v>
      </c>
      <c r="E252" s="184">
        <v>42</v>
      </c>
      <c r="F252" s="175">
        <v>0</v>
      </c>
      <c r="G252" s="173">
        <v>4</v>
      </c>
      <c r="H252" s="175">
        <v>44</v>
      </c>
      <c r="I252" s="173">
        <v>43</v>
      </c>
      <c r="J252" s="175">
        <v>5</v>
      </c>
      <c r="K252" s="194">
        <v>45</v>
      </c>
    </row>
    <row r="253" spans="1:11" ht="12.75">
      <c r="A253" s="19" t="s">
        <v>51</v>
      </c>
      <c r="B253" s="173">
        <v>6</v>
      </c>
      <c r="C253" s="184">
        <v>8</v>
      </c>
      <c r="D253" s="184">
        <v>132</v>
      </c>
      <c r="E253" s="184">
        <v>535</v>
      </c>
      <c r="F253" s="175">
        <v>0</v>
      </c>
      <c r="G253" s="173">
        <v>136</v>
      </c>
      <c r="H253" s="175">
        <v>518</v>
      </c>
      <c r="I253" s="173">
        <v>529</v>
      </c>
      <c r="J253" s="175">
        <v>123</v>
      </c>
      <c r="K253" s="194">
        <v>586</v>
      </c>
    </row>
    <row r="254" spans="1:11" ht="12.75">
      <c r="A254" s="19" t="s">
        <v>52</v>
      </c>
      <c r="B254" s="173">
        <v>4</v>
      </c>
      <c r="C254" s="184">
        <v>3</v>
      </c>
      <c r="D254" s="184">
        <v>111</v>
      </c>
      <c r="E254" s="184">
        <v>215</v>
      </c>
      <c r="F254" s="175">
        <v>0</v>
      </c>
      <c r="G254" s="173">
        <v>104</v>
      </c>
      <c r="H254" s="175">
        <v>225</v>
      </c>
      <c r="I254" s="173">
        <v>229</v>
      </c>
      <c r="J254" s="175">
        <v>98</v>
      </c>
      <c r="K254" s="194">
        <v>259</v>
      </c>
    </row>
    <row r="255" spans="1:11" ht="12.75">
      <c r="A255" s="31" t="s">
        <v>53</v>
      </c>
      <c r="B255" s="173">
        <v>5</v>
      </c>
      <c r="C255" s="184">
        <v>5</v>
      </c>
      <c r="D255" s="184">
        <v>124</v>
      </c>
      <c r="E255" s="184">
        <v>375</v>
      </c>
      <c r="F255" s="175">
        <v>0</v>
      </c>
      <c r="G255" s="173">
        <v>143</v>
      </c>
      <c r="H255" s="177">
        <v>350</v>
      </c>
      <c r="I255" s="186">
        <v>360</v>
      </c>
      <c r="J255" s="177">
        <v>133</v>
      </c>
      <c r="K255" s="195">
        <v>430</v>
      </c>
    </row>
    <row r="256" spans="1:11" ht="12.75">
      <c r="A256" s="32" t="s">
        <v>2</v>
      </c>
      <c r="B256" s="16">
        <f aca="true" t="shared" si="4" ref="B256:K256">SUM(B245:B255)</f>
        <v>39</v>
      </c>
      <c r="C256" s="16">
        <f t="shared" si="4"/>
        <v>48</v>
      </c>
      <c r="D256" s="16">
        <f t="shared" si="4"/>
        <v>1004</v>
      </c>
      <c r="E256" s="16">
        <f t="shared" si="4"/>
        <v>2672</v>
      </c>
      <c r="F256" s="16">
        <f t="shared" si="4"/>
        <v>0</v>
      </c>
      <c r="G256" s="16">
        <f t="shared" si="4"/>
        <v>1012</v>
      </c>
      <c r="H256" s="16">
        <f t="shared" si="4"/>
        <v>2653</v>
      </c>
      <c r="I256" s="16">
        <f t="shared" si="4"/>
        <v>2692</v>
      </c>
      <c r="J256" s="16">
        <f t="shared" si="4"/>
        <v>952</v>
      </c>
      <c r="K256" s="16">
        <f t="shared" si="4"/>
        <v>3110</v>
      </c>
    </row>
    <row r="257" spans="1:11" ht="13.5" thickBot="1">
      <c r="A257" s="35"/>
      <c r="B257" s="17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 ht="13.5" thickBot="1">
      <c r="A258" s="18" t="s">
        <v>54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2.75">
      <c r="A259" s="9" t="s">
        <v>269</v>
      </c>
      <c r="B259" s="167">
        <v>11</v>
      </c>
      <c r="C259" s="168">
        <v>7</v>
      </c>
      <c r="D259" s="168">
        <v>165</v>
      </c>
      <c r="E259" s="181">
        <v>363</v>
      </c>
      <c r="F259" s="169">
        <v>0</v>
      </c>
      <c r="G259" s="167">
        <v>163</v>
      </c>
      <c r="H259" s="169">
        <v>374</v>
      </c>
      <c r="I259" s="167">
        <v>390</v>
      </c>
      <c r="J259" s="188">
        <v>148</v>
      </c>
      <c r="K259" s="167">
        <v>461</v>
      </c>
    </row>
    <row r="260" spans="1:11" ht="12.75">
      <c r="A260" s="9" t="s">
        <v>270</v>
      </c>
      <c r="B260" s="173">
        <v>10</v>
      </c>
      <c r="C260" s="174">
        <v>6</v>
      </c>
      <c r="D260" s="174">
        <v>192</v>
      </c>
      <c r="E260" s="183">
        <v>348</v>
      </c>
      <c r="F260" s="175">
        <v>0</v>
      </c>
      <c r="G260" s="170">
        <v>196</v>
      </c>
      <c r="H260" s="172">
        <v>349</v>
      </c>
      <c r="I260" s="173">
        <v>353</v>
      </c>
      <c r="J260" s="190">
        <v>192</v>
      </c>
      <c r="K260" s="173">
        <v>453</v>
      </c>
    </row>
    <row r="261" spans="1:11" ht="12.75">
      <c r="A261" s="9" t="s">
        <v>271</v>
      </c>
      <c r="B261" s="173">
        <v>19</v>
      </c>
      <c r="C261" s="174">
        <v>14</v>
      </c>
      <c r="D261" s="174">
        <v>175</v>
      </c>
      <c r="E261" s="183">
        <v>360</v>
      </c>
      <c r="F261" s="175">
        <v>0</v>
      </c>
      <c r="G261" s="170">
        <v>181</v>
      </c>
      <c r="H261" s="172">
        <v>380</v>
      </c>
      <c r="I261" s="173">
        <v>381</v>
      </c>
      <c r="J261" s="190">
        <v>175</v>
      </c>
      <c r="K261" s="173">
        <v>482</v>
      </c>
    </row>
    <row r="262" spans="1:11" ht="12.75">
      <c r="A262" s="9" t="s">
        <v>272</v>
      </c>
      <c r="B262" s="173">
        <v>12</v>
      </c>
      <c r="C262" s="174">
        <v>10</v>
      </c>
      <c r="D262" s="174">
        <v>182</v>
      </c>
      <c r="E262" s="183">
        <v>353</v>
      </c>
      <c r="F262" s="175">
        <v>0</v>
      </c>
      <c r="G262" s="170">
        <v>177</v>
      </c>
      <c r="H262" s="172">
        <v>355</v>
      </c>
      <c r="I262" s="173">
        <v>364</v>
      </c>
      <c r="J262" s="190">
        <v>170</v>
      </c>
      <c r="K262" s="173">
        <v>438</v>
      </c>
    </row>
    <row r="263" spans="1:11" ht="12.75">
      <c r="A263" s="9" t="s">
        <v>273</v>
      </c>
      <c r="B263" s="173">
        <v>13</v>
      </c>
      <c r="C263" s="174">
        <v>14</v>
      </c>
      <c r="D263" s="174">
        <v>255</v>
      </c>
      <c r="E263" s="183">
        <v>367</v>
      </c>
      <c r="F263" s="175">
        <v>0</v>
      </c>
      <c r="G263" s="173">
        <v>267</v>
      </c>
      <c r="H263" s="175">
        <v>377</v>
      </c>
      <c r="I263" s="173">
        <v>389</v>
      </c>
      <c r="J263" s="190">
        <v>249</v>
      </c>
      <c r="K263" s="173">
        <v>521</v>
      </c>
    </row>
    <row r="264" spans="1:11" ht="12.75">
      <c r="A264" s="9" t="s">
        <v>274</v>
      </c>
      <c r="B264" s="173">
        <v>9</v>
      </c>
      <c r="C264" s="174">
        <v>3</v>
      </c>
      <c r="D264" s="174">
        <v>186</v>
      </c>
      <c r="E264" s="183">
        <v>439</v>
      </c>
      <c r="F264" s="175">
        <v>0</v>
      </c>
      <c r="G264" s="173">
        <v>191</v>
      </c>
      <c r="H264" s="175">
        <v>434</v>
      </c>
      <c r="I264" s="173">
        <v>434</v>
      </c>
      <c r="J264" s="190">
        <v>189</v>
      </c>
      <c r="K264" s="173">
        <v>534</v>
      </c>
    </row>
    <row r="265" spans="1:11" ht="12.75">
      <c r="A265" s="9" t="s">
        <v>275</v>
      </c>
      <c r="B265" s="173">
        <v>15</v>
      </c>
      <c r="C265" s="174">
        <v>9</v>
      </c>
      <c r="D265" s="174">
        <v>118</v>
      </c>
      <c r="E265" s="183">
        <v>550</v>
      </c>
      <c r="F265" s="175">
        <v>0</v>
      </c>
      <c r="G265" s="173">
        <v>125</v>
      </c>
      <c r="H265" s="175">
        <v>557</v>
      </c>
      <c r="I265" s="173">
        <v>548</v>
      </c>
      <c r="J265" s="190">
        <v>131</v>
      </c>
      <c r="K265" s="173">
        <v>609</v>
      </c>
    </row>
    <row r="266" spans="1:11" ht="12.75">
      <c r="A266" s="9" t="s">
        <v>276</v>
      </c>
      <c r="B266" s="173">
        <v>7</v>
      </c>
      <c r="C266" s="174">
        <v>10</v>
      </c>
      <c r="D266" s="174">
        <v>132</v>
      </c>
      <c r="E266" s="183">
        <v>546</v>
      </c>
      <c r="F266" s="175">
        <v>0</v>
      </c>
      <c r="G266" s="173">
        <v>136</v>
      </c>
      <c r="H266" s="175">
        <v>554</v>
      </c>
      <c r="I266" s="173">
        <v>552</v>
      </c>
      <c r="J266" s="190">
        <v>126</v>
      </c>
      <c r="K266" s="173">
        <v>632</v>
      </c>
    </row>
    <row r="267" spans="1:11" ht="12.75">
      <c r="A267" s="9" t="s">
        <v>277</v>
      </c>
      <c r="B267" s="173">
        <v>9</v>
      </c>
      <c r="C267" s="174">
        <v>11</v>
      </c>
      <c r="D267" s="174">
        <v>155</v>
      </c>
      <c r="E267" s="183">
        <v>433</v>
      </c>
      <c r="F267" s="175">
        <v>0</v>
      </c>
      <c r="G267" s="173">
        <v>169</v>
      </c>
      <c r="H267" s="175">
        <v>437</v>
      </c>
      <c r="I267" s="173">
        <v>439</v>
      </c>
      <c r="J267" s="190">
        <v>164</v>
      </c>
      <c r="K267" s="173">
        <v>526</v>
      </c>
    </row>
    <row r="268" spans="1:11" ht="12.75">
      <c r="A268" s="9" t="s">
        <v>530</v>
      </c>
      <c r="B268" s="173">
        <v>12</v>
      </c>
      <c r="C268" s="174">
        <v>4</v>
      </c>
      <c r="D268" s="174">
        <v>93</v>
      </c>
      <c r="E268" s="183">
        <v>430</v>
      </c>
      <c r="F268" s="175">
        <v>0</v>
      </c>
      <c r="G268" s="173">
        <v>98</v>
      </c>
      <c r="H268" s="175">
        <v>444</v>
      </c>
      <c r="I268" s="173">
        <v>434</v>
      </c>
      <c r="J268" s="190">
        <v>99</v>
      </c>
      <c r="K268" s="173">
        <v>472</v>
      </c>
    </row>
    <row r="269" spans="1:11" ht="15" customHeight="1">
      <c r="A269" s="9" t="s">
        <v>278</v>
      </c>
      <c r="B269" s="173">
        <v>4</v>
      </c>
      <c r="C269" s="174">
        <v>4</v>
      </c>
      <c r="D269" s="174">
        <v>80</v>
      </c>
      <c r="E269" s="183">
        <v>243</v>
      </c>
      <c r="F269" s="175">
        <v>0</v>
      </c>
      <c r="G269" s="173">
        <v>89</v>
      </c>
      <c r="H269" s="175">
        <v>245</v>
      </c>
      <c r="I269" s="173">
        <v>257</v>
      </c>
      <c r="J269" s="190">
        <v>76</v>
      </c>
      <c r="K269" s="173">
        <v>284</v>
      </c>
    </row>
    <row r="270" spans="1:11" ht="12.75">
      <c r="A270" s="9" t="s">
        <v>279</v>
      </c>
      <c r="B270" s="173">
        <v>6</v>
      </c>
      <c r="C270" s="174">
        <v>4</v>
      </c>
      <c r="D270" s="174">
        <v>66</v>
      </c>
      <c r="E270" s="183">
        <v>419</v>
      </c>
      <c r="F270" s="175">
        <v>0</v>
      </c>
      <c r="G270" s="173">
        <v>80</v>
      </c>
      <c r="H270" s="175">
        <v>411</v>
      </c>
      <c r="I270" s="173">
        <v>417</v>
      </c>
      <c r="J270" s="190">
        <v>72</v>
      </c>
      <c r="K270" s="173">
        <v>435</v>
      </c>
    </row>
    <row r="271" spans="1:11" ht="12.75">
      <c r="A271" s="9" t="s">
        <v>280</v>
      </c>
      <c r="B271" s="173">
        <v>8</v>
      </c>
      <c r="C271" s="174">
        <v>7</v>
      </c>
      <c r="D271" s="174">
        <v>139</v>
      </c>
      <c r="E271" s="183">
        <v>426</v>
      </c>
      <c r="F271" s="175">
        <v>0</v>
      </c>
      <c r="G271" s="173">
        <v>159</v>
      </c>
      <c r="H271" s="175">
        <v>420</v>
      </c>
      <c r="I271" s="173">
        <v>439</v>
      </c>
      <c r="J271" s="190">
        <v>141</v>
      </c>
      <c r="K271" s="173">
        <v>519</v>
      </c>
    </row>
    <row r="272" spans="1:11" ht="12.75">
      <c r="A272" s="9" t="s">
        <v>281</v>
      </c>
      <c r="B272" s="173">
        <v>8</v>
      </c>
      <c r="C272" s="174">
        <v>7</v>
      </c>
      <c r="D272" s="174">
        <v>135</v>
      </c>
      <c r="E272" s="183">
        <v>519</v>
      </c>
      <c r="F272" s="175">
        <v>0</v>
      </c>
      <c r="G272" s="173">
        <v>144</v>
      </c>
      <c r="H272" s="175">
        <v>518</v>
      </c>
      <c r="I272" s="173">
        <v>509</v>
      </c>
      <c r="J272" s="190">
        <v>150</v>
      </c>
      <c r="K272" s="173">
        <v>587</v>
      </c>
    </row>
    <row r="273" spans="1:11" ht="12.75">
      <c r="A273" s="9" t="s">
        <v>531</v>
      </c>
      <c r="B273" s="173">
        <v>7</v>
      </c>
      <c r="C273" s="174">
        <v>6</v>
      </c>
      <c r="D273" s="174">
        <v>132</v>
      </c>
      <c r="E273" s="183">
        <v>407</v>
      </c>
      <c r="F273" s="175">
        <v>0</v>
      </c>
      <c r="G273" s="173">
        <v>159</v>
      </c>
      <c r="H273" s="175">
        <v>381</v>
      </c>
      <c r="I273" s="173">
        <v>404</v>
      </c>
      <c r="J273" s="190">
        <v>141</v>
      </c>
      <c r="K273" s="173">
        <v>473</v>
      </c>
    </row>
    <row r="274" spans="1:11" ht="12.75">
      <c r="A274" s="9" t="s">
        <v>282</v>
      </c>
      <c r="B274" s="173">
        <v>2</v>
      </c>
      <c r="C274" s="174">
        <v>1</v>
      </c>
      <c r="D274" s="174">
        <v>43</v>
      </c>
      <c r="E274" s="183">
        <v>181</v>
      </c>
      <c r="F274" s="175">
        <v>0</v>
      </c>
      <c r="G274" s="173">
        <v>39</v>
      </c>
      <c r="H274" s="175">
        <v>187</v>
      </c>
      <c r="I274" s="173">
        <v>190</v>
      </c>
      <c r="J274" s="190">
        <v>34</v>
      </c>
      <c r="K274" s="173">
        <v>202</v>
      </c>
    </row>
    <row r="275" spans="1:11" ht="12.75">
      <c r="A275" s="9" t="s">
        <v>283</v>
      </c>
      <c r="B275" s="173">
        <v>4</v>
      </c>
      <c r="C275" s="174">
        <v>7</v>
      </c>
      <c r="D275" s="174">
        <v>97</v>
      </c>
      <c r="E275" s="183">
        <v>411</v>
      </c>
      <c r="F275" s="175">
        <v>0</v>
      </c>
      <c r="G275" s="173">
        <v>128</v>
      </c>
      <c r="H275" s="175">
        <v>388</v>
      </c>
      <c r="I275" s="173">
        <v>411</v>
      </c>
      <c r="J275" s="190">
        <v>100</v>
      </c>
      <c r="K275" s="173">
        <v>449</v>
      </c>
    </row>
    <row r="276" spans="1:11" ht="12.75">
      <c r="A276" s="9" t="s">
        <v>284</v>
      </c>
      <c r="B276" s="173">
        <v>4</v>
      </c>
      <c r="C276" s="174">
        <v>11</v>
      </c>
      <c r="D276" s="174">
        <v>66</v>
      </c>
      <c r="E276" s="183">
        <v>296</v>
      </c>
      <c r="F276" s="175">
        <v>0</v>
      </c>
      <c r="G276" s="173">
        <v>84</v>
      </c>
      <c r="H276" s="175">
        <v>294</v>
      </c>
      <c r="I276" s="173">
        <v>292</v>
      </c>
      <c r="J276" s="190">
        <v>81</v>
      </c>
      <c r="K276" s="173">
        <v>327</v>
      </c>
    </row>
    <row r="277" spans="1:11" ht="12.75">
      <c r="A277" s="9" t="s">
        <v>285</v>
      </c>
      <c r="B277" s="173">
        <v>1</v>
      </c>
      <c r="C277" s="174">
        <v>6</v>
      </c>
      <c r="D277" s="174">
        <v>68</v>
      </c>
      <c r="E277" s="183">
        <v>230</v>
      </c>
      <c r="F277" s="175">
        <v>0</v>
      </c>
      <c r="G277" s="173">
        <v>84</v>
      </c>
      <c r="H277" s="175">
        <v>221</v>
      </c>
      <c r="I277" s="173">
        <v>225</v>
      </c>
      <c r="J277" s="190">
        <v>76</v>
      </c>
      <c r="K277" s="173">
        <v>269</v>
      </c>
    </row>
    <row r="278" spans="1:11" ht="12.75">
      <c r="A278" s="9" t="s">
        <v>286</v>
      </c>
      <c r="B278" s="173">
        <v>4</v>
      </c>
      <c r="C278" s="174">
        <v>3</v>
      </c>
      <c r="D278" s="174">
        <v>594</v>
      </c>
      <c r="E278" s="183">
        <v>45</v>
      </c>
      <c r="F278" s="175">
        <v>0</v>
      </c>
      <c r="G278" s="173">
        <v>524</v>
      </c>
      <c r="H278" s="175">
        <v>79</v>
      </c>
      <c r="I278" s="173">
        <v>90</v>
      </c>
      <c r="J278" s="190">
        <v>511</v>
      </c>
      <c r="K278" s="173">
        <v>276</v>
      </c>
    </row>
    <row r="279" spans="1:11" ht="12.75">
      <c r="A279" s="9" t="s">
        <v>352</v>
      </c>
      <c r="B279" s="173">
        <v>15</v>
      </c>
      <c r="C279" s="174">
        <v>10</v>
      </c>
      <c r="D279" s="174">
        <v>111</v>
      </c>
      <c r="E279" s="183">
        <v>569</v>
      </c>
      <c r="F279" s="175">
        <v>0</v>
      </c>
      <c r="G279" s="173">
        <v>151</v>
      </c>
      <c r="H279" s="175">
        <v>550</v>
      </c>
      <c r="I279" s="173">
        <v>575</v>
      </c>
      <c r="J279" s="190">
        <v>121</v>
      </c>
      <c r="K279" s="173">
        <v>631</v>
      </c>
    </row>
    <row r="280" spans="1:11" ht="12.75">
      <c r="A280" s="9" t="s">
        <v>287</v>
      </c>
      <c r="B280" s="173">
        <v>9</v>
      </c>
      <c r="C280" s="174">
        <v>8</v>
      </c>
      <c r="D280" s="174">
        <v>128</v>
      </c>
      <c r="E280" s="183">
        <v>402</v>
      </c>
      <c r="F280" s="175">
        <v>0</v>
      </c>
      <c r="G280" s="173">
        <v>140</v>
      </c>
      <c r="H280" s="175">
        <v>402</v>
      </c>
      <c r="I280" s="173">
        <v>408</v>
      </c>
      <c r="J280" s="190">
        <v>131</v>
      </c>
      <c r="K280" s="173">
        <v>475</v>
      </c>
    </row>
    <row r="281" spans="1:11" ht="12.75">
      <c r="A281" s="9" t="s">
        <v>288</v>
      </c>
      <c r="B281" s="173">
        <v>5</v>
      </c>
      <c r="C281" s="174">
        <v>4</v>
      </c>
      <c r="D281" s="174">
        <v>78</v>
      </c>
      <c r="E281" s="183">
        <v>264</v>
      </c>
      <c r="F281" s="175">
        <v>0</v>
      </c>
      <c r="G281" s="173">
        <v>71</v>
      </c>
      <c r="H281" s="175">
        <v>277</v>
      </c>
      <c r="I281" s="173">
        <v>271</v>
      </c>
      <c r="J281" s="190">
        <v>72</v>
      </c>
      <c r="K281" s="173">
        <v>300</v>
      </c>
    </row>
    <row r="282" spans="1:11" ht="15.75" customHeight="1">
      <c r="A282" s="9" t="s">
        <v>289</v>
      </c>
      <c r="B282" s="173">
        <v>11</v>
      </c>
      <c r="C282" s="174">
        <v>5</v>
      </c>
      <c r="D282" s="174">
        <v>71</v>
      </c>
      <c r="E282" s="183">
        <v>355</v>
      </c>
      <c r="F282" s="175">
        <v>0</v>
      </c>
      <c r="G282" s="173">
        <v>77</v>
      </c>
      <c r="H282" s="175">
        <v>363</v>
      </c>
      <c r="I282" s="173">
        <v>359</v>
      </c>
      <c r="J282" s="190">
        <v>78</v>
      </c>
      <c r="K282" s="173">
        <v>366</v>
      </c>
    </row>
    <row r="283" spans="1:11" ht="6.75" customHeight="1" hidden="1">
      <c r="A283" s="9" t="s">
        <v>290</v>
      </c>
      <c r="B283" s="173">
        <v>13</v>
      </c>
      <c r="C283" s="174">
        <v>7</v>
      </c>
      <c r="D283" s="174">
        <v>50</v>
      </c>
      <c r="E283" s="183">
        <v>368</v>
      </c>
      <c r="F283" s="175">
        <v>0</v>
      </c>
      <c r="G283" s="173">
        <v>67</v>
      </c>
      <c r="H283" s="175">
        <v>373</v>
      </c>
      <c r="I283" s="173">
        <v>375</v>
      </c>
      <c r="J283" s="190">
        <v>64</v>
      </c>
      <c r="K283" s="173">
        <v>399</v>
      </c>
    </row>
    <row r="284" spans="1:11" ht="12.75">
      <c r="A284" s="9" t="s">
        <v>353</v>
      </c>
      <c r="B284" s="173">
        <v>0</v>
      </c>
      <c r="C284" s="174">
        <v>2</v>
      </c>
      <c r="D284" s="174">
        <v>4</v>
      </c>
      <c r="E284" s="183">
        <v>11</v>
      </c>
      <c r="F284" s="175">
        <v>0</v>
      </c>
      <c r="G284" s="173">
        <v>4</v>
      </c>
      <c r="H284" s="175">
        <v>13</v>
      </c>
      <c r="I284" s="173">
        <v>14</v>
      </c>
      <c r="J284" s="190">
        <v>3</v>
      </c>
      <c r="K284" s="173">
        <v>15</v>
      </c>
    </row>
    <row r="285" spans="1:11" ht="12.75">
      <c r="A285" s="9" t="s">
        <v>354</v>
      </c>
      <c r="B285" s="173">
        <v>0</v>
      </c>
      <c r="C285" s="174">
        <v>0</v>
      </c>
      <c r="D285" s="174">
        <v>0</v>
      </c>
      <c r="E285" s="183">
        <v>0</v>
      </c>
      <c r="F285" s="175">
        <v>0</v>
      </c>
      <c r="G285" s="173">
        <v>0</v>
      </c>
      <c r="H285" s="175">
        <v>0</v>
      </c>
      <c r="I285" s="173">
        <v>0</v>
      </c>
      <c r="J285" s="190">
        <v>0</v>
      </c>
      <c r="K285" s="173">
        <v>0</v>
      </c>
    </row>
    <row r="286" spans="1:11" ht="12.75">
      <c r="A286" s="9" t="s">
        <v>355</v>
      </c>
      <c r="B286" s="186">
        <v>0</v>
      </c>
      <c r="C286" s="176">
        <v>0</v>
      </c>
      <c r="D286" s="176">
        <v>0</v>
      </c>
      <c r="E286" s="193">
        <v>2</v>
      </c>
      <c r="F286" s="177">
        <v>0</v>
      </c>
      <c r="G286" s="186">
        <v>0</v>
      </c>
      <c r="H286" s="177">
        <v>2</v>
      </c>
      <c r="I286" s="186">
        <v>2</v>
      </c>
      <c r="J286" s="190">
        <v>0</v>
      </c>
      <c r="K286" s="173">
        <v>2</v>
      </c>
    </row>
    <row r="287" spans="1:11" ht="12.75">
      <c r="A287" s="32" t="s">
        <v>2</v>
      </c>
      <c r="B287" s="16">
        <f aca="true" t="shared" si="5" ref="B287:K287">SUM(B259:B286)</f>
        <v>218</v>
      </c>
      <c r="C287" s="16">
        <f t="shared" si="5"/>
        <v>180</v>
      </c>
      <c r="D287" s="16">
        <f t="shared" si="5"/>
        <v>3515</v>
      </c>
      <c r="E287" s="16">
        <f t="shared" si="5"/>
        <v>9337</v>
      </c>
      <c r="F287" s="16">
        <f t="shared" si="5"/>
        <v>0</v>
      </c>
      <c r="G287" s="16">
        <f t="shared" si="5"/>
        <v>3703</v>
      </c>
      <c r="H287" s="16">
        <f t="shared" si="5"/>
        <v>9385</v>
      </c>
      <c r="I287" s="16">
        <f t="shared" si="5"/>
        <v>9522</v>
      </c>
      <c r="J287" s="16">
        <f t="shared" si="5"/>
        <v>3494</v>
      </c>
      <c r="K287" s="16">
        <f t="shared" si="5"/>
        <v>11137</v>
      </c>
    </row>
    <row r="288" spans="1:11" ht="13.5" thickBot="1">
      <c r="A288" s="35"/>
      <c r="B288" s="17"/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1:11" ht="13.5" thickBot="1">
      <c r="A289" s="18" t="s">
        <v>55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2.75">
      <c r="A290" s="9" t="s">
        <v>356</v>
      </c>
      <c r="B290" s="167">
        <v>3</v>
      </c>
      <c r="C290" s="168">
        <v>9</v>
      </c>
      <c r="D290" s="168">
        <v>301</v>
      </c>
      <c r="E290" s="181">
        <v>122</v>
      </c>
      <c r="F290" s="169">
        <v>0</v>
      </c>
      <c r="G290" s="167">
        <v>305</v>
      </c>
      <c r="H290" s="169">
        <v>127</v>
      </c>
      <c r="I290" s="167">
        <v>149</v>
      </c>
      <c r="J290" s="169">
        <v>278</v>
      </c>
      <c r="K290" s="187">
        <v>296</v>
      </c>
    </row>
    <row r="291" spans="1:11" ht="12.75">
      <c r="A291" s="9" t="s">
        <v>357</v>
      </c>
      <c r="B291" s="170">
        <v>0</v>
      </c>
      <c r="C291" s="171">
        <v>4</v>
      </c>
      <c r="D291" s="171">
        <v>234</v>
      </c>
      <c r="E291" s="183">
        <v>174</v>
      </c>
      <c r="F291" s="175">
        <v>0</v>
      </c>
      <c r="G291" s="173">
        <v>237</v>
      </c>
      <c r="H291" s="175">
        <v>176</v>
      </c>
      <c r="I291" s="173">
        <v>203</v>
      </c>
      <c r="J291" s="175">
        <v>205</v>
      </c>
      <c r="K291" s="189">
        <v>310</v>
      </c>
    </row>
    <row r="292" spans="1:11" ht="12.75">
      <c r="A292" s="9" t="s">
        <v>358</v>
      </c>
      <c r="B292" s="170">
        <v>1</v>
      </c>
      <c r="C292" s="171">
        <v>9</v>
      </c>
      <c r="D292" s="171">
        <v>384</v>
      </c>
      <c r="E292" s="183">
        <v>105</v>
      </c>
      <c r="F292" s="175">
        <v>0</v>
      </c>
      <c r="G292" s="173">
        <v>378</v>
      </c>
      <c r="H292" s="175">
        <v>109</v>
      </c>
      <c r="I292" s="173">
        <v>135</v>
      </c>
      <c r="J292" s="175">
        <v>353</v>
      </c>
      <c r="K292" s="189">
        <v>298</v>
      </c>
    </row>
    <row r="293" spans="1:11" ht="12.75">
      <c r="A293" s="9" t="s">
        <v>359</v>
      </c>
      <c r="B293" s="170">
        <v>3</v>
      </c>
      <c r="C293" s="171">
        <v>6</v>
      </c>
      <c r="D293" s="171">
        <v>489</v>
      </c>
      <c r="E293" s="183">
        <v>129</v>
      </c>
      <c r="F293" s="175">
        <v>0</v>
      </c>
      <c r="G293" s="173">
        <v>483</v>
      </c>
      <c r="H293" s="175">
        <v>137</v>
      </c>
      <c r="I293" s="173">
        <v>161</v>
      </c>
      <c r="J293" s="175">
        <v>455</v>
      </c>
      <c r="K293" s="189">
        <v>431</v>
      </c>
    </row>
    <row r="294" spans="1:11" ht="12.75">
      <c r="A294" s="9" t="s">
        <v>360</v>
      </c>
      <c r="B294" s="170">
        <v>0</v>
      </c>
      <c r="C294" s="171">
        <v>5</v>
      </c>
      <c r="D294" s="171">
        <v>190</v>
      </c>
      <c r="E294" s="183">
        <v>97</v>
      </c>
      <c r="F294" s="175">
        <v>0</v>
      </c>
      <c r="G294" s="173">
        <v>201</v>
      </c>
      <c r="H294" s="175">
        <v>91</v>
      </c>
      <c r="I294" s="173">
        <v>106</v>
      </c>
      <c r="J294" s="175">
        <v>185</v>
      </c>
      <c r="K294" s="189">
        <v>200</v>
      </c>
    </row>
    <row r="295" spans="1:11" ht="12.75">
      <c r="A295" s="9" t="s">
        <v>361</v>
      </c>
      <c r="B295" s="170">
        <v>1</v>
      </c>
      <c r="C295" s="171">
        <v>5</v>
      </c>
      <c r="D295" s="171">
        <v>108</v>
      </c>
      <c r="E295" s="183">
        <v>70</v>
      </c>
      <c r="F295" s="175">
        <v>0</v>
      </c>
      <c r="G295" s="173">
        <v>118</v>
      </c>
      <c r="H295" s="175">
        <v>66</v>
      </c>
      <c r="I295" s="173">
        <v>73</v>
      </c>
      <c r="J295" s="175">
        <v>109</v>
      </c>
      <c r="K295" s="189">
        <v>141</v>
      </c>
    </row>
    <row r="296" spans="1:11" ht="12.75">
      <c r="A296" s="62" t="s">
        <v>362</v>
      </c>
      <c r="B296" s="170">
        <v>4</v>
      </c>
      <c r="C296" s="171">
        <v>5</v>
      </c>
      <c r="D296" s="171">
        <v>222</v>
      </c>
      <c r="E296" s="183">
        <v>80</v>
      </c>
      <c r="F296" s="175">
        <v>0</v>
      </c>
      <c r="G296" s="173">
        <v>222</v>
      </c>
      <c r="H296" s="175">
        <v>85</v>
      </c>
      <c r="I296" s="173">
        <v>110</v>
      </c>
      <c r="J296" s="175">
        <v>198</v>
      </c>
      <c r="K296" s="189">
        <v>236</v>
      </c>
    </row>
    <row r="297" spans="1:11" ht="12.75">
      <c r="A297" s="62" t="s">
        <v>363</v>
      </c>
      <c r="B297" s="170">
        <v>1</v>
      </c>
      <c r="C297" s="171">
        <v>3</v>
      </c>
      <c r="D297" s="171">
        <v>245</v>
      </c>
      <c r="E297" s="183">
        <v>106</v>
      </c>
      <c r="F297" s="175">
        <v>0</v>
      </c>
      <c r="G297" s="173">
        <v>239</v>
      </c>
      <c r="H297" s="175">
        <v>111</v>
      </c>
      <c r="I297" s="173">
        <v>123</v>
      </c>
      <c r="J297" s="175">
        <v>225</v>
      </c>
      <c r="K297" s="189">
        <v>238</v>
      </c>
    </row>
    <row r="298" spans="1:11" ht="12.75">
      <c r="A298" s="9" t="s">
        <v>364</v>
      </c>
      <c r="B298" s="170">
        <v>0</v>
      </c>
      <c r="C298" s="171">
        <v>8</v>
      </c>
      <c r="D298" s="171">
        <v>259</v>
      </c>
      <c r="E298" s="183">
        <v>63</v>
      </c>
      <c r="F298" s="175">
        <v>0</v>
      </c>
      <c r="G298" s="173">
        <v>261</v>
      </c>
      <c r="H298" s="175">
        <v>62</v>
      </c>
      <c r="I298" s="173">
        <v>78</v>
      </c>
      <c r="J298" s="175">
        <v>241</v>
      </c>
      <c r="K298" s="189">
        <v>203</v>
      </c>
    </row>
    <row r="299" spans="1:11" ht="12.75">
      <c r="A299" s="9" t="s">
        <v>532</v>
      </c>
      <c r="B299" s="170">
        <v>1</v>
      </c>
      <c r="C299" s="171">
        <v>7</v>
      </c>
      <c r="D299" s="171">
        <v>214</v>
      </c>
      <c r="E299" s="183">
        <v>80</v>
      </c>
      <c r="F299" s="175">
        <v>0</v>
      </c>
      <c r="G299" s="173">
        <v>214</v>
      </c>
      <c r="H299" s="175">
        <v>83</v>
      </c>
      <c r="I299" s="173">
        <v>91</v>
      </c>
      <c r="J299" s="175">
        <v>204</v>
      </c>
      <c r="K299" s="189">
        <v>198</v>
      </c>
    </row>
    <row r="300" spans="1:11" ht="12.75">
      <c r="A300" s="9" t="s">
        <v>365</v>
      </c>
      <c r="B300" s="170">
        <v>2</v>
      </c>
      <c r="C300" s="171">
        <v>8</v>
      </c>
      <c r="D300" s="171">
        <v>282</v>
      </c>
      <c r="E300" s="183">
        <v>129</v>
      </c>
      <c r="F300" s="175">
        <v>0</v>
      </c>
      <c r="G300" s="173">
        <v>265</v>
      </c>
      <c r="H300" s="175">
        <v>152</v>
      </c>
      <c r="I300" s="173">
        <v>156</v>
      </c>
      <c r="J300" s="175">
        <v>258</v>
      </c>
      <c r="K300" s="189">
        <v>309</v>
      </c>
    </row>
    <row r="301" spans="1:11" ht="12.75">
      <c r="A301" s="9" t="s">
        <v>366</v>
      </c>
      <c r="B301" s="170">
        <v>0</v>
      </c>
      <c r="C301" s="171">
        <v>1</v>
      </c>
      <c r="D301" s="171">
        <v>83</v>
      </c>
      <c r="E301" s="183">
        <v>66</v>
      </c>
      <c r="F301" s="175">
        <v>0</v>
      </c>
      <c r="G301" s="173">
        <v>73</v>
      </c>
      <c r="H301" s="175">
        <v>75</v>
      </c>
      <c r="I301" s="173">
        <v>75</v>
      </c>
      <c r="J301" s="175">
        <v>71</v>
      </c>
      <c r="K301" s="189">
        <v>112</v>
      </c>
    </row>
    <row r="302" spans="1:11" ht="12.75">
      <c r="A302" s="9" t="s">
        <v>367</v>
      </c>
      <c r="B302" s="170">
        <v>8</v>
      </c>
      <c r="C302" s="171">
        <v>7</v>
      </c>
      <c r="D302" s="171">
        <v>308</v>
      </c>
      <c r="E302" s="183">
        <v>227</v>
      </c>
      <c r="F302" s="175">
        <v>0</v>
      </c>
      <c r="G302" s="173">
        <v>302</v>
      </c>
      <c r="H302" s="175">
        <v>242</v>
      </c>
      <c r="I302" s="173">
        <v>262</v>
      </c>
      <c r="J302" s="175">
        <v>281</v>
      </c>
      <c r="K302" s="189">
        <v>419</v>
      </c>
    </row>
    <row r="303" spans="1:11" ht="12.75">
      <c r="A303" s="9" t="s">
        <v>368</v>
      </c>
      <c r="B303" s="170">
        <v>4</v>
      </c>
      <c r="C303" s="171">
        <v>4</v>
      </c>
      <c r="D303" s="171">
        <v>67</v>
      </c>
      <c r="E303" s="183">
        <v>223</v>
      </c>
      <c r="F303" s="175">
        <v>0</v>
      </c>
      <c r="G303" s="173">
        <v>68</v>
      </c>
      <c r="H303" s="175">
        <v>226</v>
      </c>
      <c r="I303" s="173">
        <v>232</v>
      </c>
      <c r="J303" s="175">
        <v>61</v>
      </c>
      <c r="K303" s="189">
        <v>270</v>
      </c>
    </row>
    <row r="304" spans="1:11" ht="12.75">
      <c r="A304" s="9" t="s">
        <v>369</v>
      </c>
      <c r="B304" s="170">
        <v>1</v>
      </c>
      <c r="C304" s="171">
        <v>0</v>
      </c>
      <c r="D304" s="171">
        <v>77</v>
      </c>
      <c r="E304" s="183">
        <v>133</v>
      </c>
      <c r="F304" s="175">
        <v>0</v>
      </c>
      <c r="G304" s="173">
        <v>79</v>
      </c>
      <c r="H304" s="175">
        <v>133</v>
      </c>
      <c r="I304" s="173">
        <v>140</v>
      </c>
      <c r="J304" s="175">
        <v>68</v>
      </c>
      <c r="K304" s="189">
        <v>189</v>
      </c>
    </row>
    <row r="305" spans="1:11" ht="12.75">
      <c r="A305" s="9" t="s">
        <v>370</v>
      </c>
      <c r="B305" s="251">
        <v>0</v>
      </c>
      <c r="C305" s="229">
        <v>0</v>
      </c>
      <c r="D305" s="229">
        <v>0</v>
      </c>
      <c r="E305" s="183">
        <v>5</v>
      </c>
      <c r="F305" s="175">
        <v>0</v>
      </c>
      <c r="G305" s="170">
        <v>0</v>
      </c>
      <c r="H305" s="172">
        <v>4</v>
      </c>
      <c r="I305" s="170">
        <v>4</v>
      </c>
      <c r="J305" s="172">
        <v>0</v>
      </c>
      <c r="K305" s="194">
        <v>4</v>
      </c>
    </row>
    <row r="306" spans="1:11" ht="12.75">
      <c r="A306" s="9" t="s">
        <v>764</v>
      </c>
      <c r="B306" s="178">
        <v>11</v>
      </c>
      <c r="C306" s="179">
        <v>36</v>
      </c>
      <c r="D306" s="179">
        <v>3804</v>
      </c>
      <c r="E306" s="193">
        <v>1254</v>
      </c>
      <c r="F306" s="177">
        <v>0</v>
      </c>
      <c r="G306" s="186">
        <v>3822</v>
      </c>
      <c r="H306" s="177">
        <v>1245</v>
      </c>
      <c r="I306" s="186">
        <v>1381</v>
      </c>
      <c r="J306" s="177">
        <v>3669</v>
      </c>
      <c r="K306" s="191">
        <v>2981</v>
      </c>
    </row>
    <row r="307" spans="1:11" ht="12.75">
      <c r="A307" s="32" t="s">
        <v>2</v>
      </c>
      <c r="B307" s="16">
        <f aca="true" t="shared" si="6" ref="B307:K307">SUM(B290:B306)</f>
        <v>40</v>
      </c>
      <c r="C307" s="16">
        <f t="shared" si="6"/>
        <v>117</v>
      </c>
      <c r="D307" s="16">
        <f t="shared" si="6"/>
        <v>7267</v>
      </c>
      <c r="E307" s="16">
        <f t="shared" si="6"/>
        <v>3063</v>
      </c>
      <c r="F307" s="16">
        <f t="shared" si="6"/>
        <v>0</v>
      </c>
      <c r="G307" s="16">
        <f t="shared" si="6"/>
        <v>7267</v>
      </c>
      <c r="H307" s="16">
        <f t="shared" si="6"/>
        <v>3124</v>
      </c>
      <c r="I307" s="16">
        <f t="shared" si="6"/>
        <v>3479</v>
      </c>
      <c r="J307" s="16">
        <f t="shared" si="6"/>
        <v>6861</v>
      </c>
      <c r="K307" s="16">
        <f t="shared" si="6"/>
        <v>6835</v>
      </c>
    </row>
    <row r="308" spans="1:11" ht="13.5" thickBot="1">
      <c r="A308" s="50"/>
      <c r="B308" s="33"/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1:11" ht="19.5" customHeight="1" thickBot="1">
      <c r="A309" s="18" t="s">
        <v>56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2.75">
      <c r="A310" s="9" t="s">
        <v>140</v>
      </c>
      <c r="B310" s="167">
        <v>11</v>
      </c>
      <c r="C310" s="168">
        <v>7</v>
      </c>
      <c r="D310" s="168">
        <v>239</v>
      </c>
      <c r="E310" s="181">
        <v>622</v>
      </c>
      <c r="F310" s="188">
        <v>0</v>
      </c>
      <c r="G310" s="167">
        <v>227</v>
      </c>
      <c r="H310" s="169">
        <v>636</v>
      </c>
      <c r="I310" s="167">
        <v>649</v>
      </c>
      <c r="J310" s="169">
        <v>205</v>
      </c>
      <c r="K310" s="167">
        <v>731</v>
      </c>
    </row>
    <row r="311" spans="1:11" ht="12.75" customHeight="1">
      <c r="A311" s="9" t="s">
        <v>141</v>
      </c>
      <c r="B311" s="173">
        <v>7</v>
      </c>
      <c r="C311" s="174">
        <v>13</v>
      </c>
      <c r="D311" s="174">
        <v>159</v>
      </c>
      <c r="E311" s="183">
        <v>484</v>
      </c>
      <c r="F311" s="190">
        <v>0</v>
      </c>
      <c r="G311" s="173">
        <v>153</v>
      </c>
      <c r="H311" s="175">
        <v>493</v>
      </c>
      <c r="I311" s="173">
        <v>489</v>
      </c>
      <c r="J311" s="175">
        <v>148</v>
      </c>
      <c r="K311" s="173">
        <v>563</v>
      </c>
    </row>
    <row r="312" spans="1:11" ht="14.25" customHeight="1">
      <c r="A312" s="9" t="s">
        <v>142</v>
      </c>
      <c r="B312" s="173">
        <v>9</v>
      </c>
      <c r="C312" s="174">
        <v>6</v>
      </c>
      <c r="D312" s="174">
        <v>124</v>
      </c>
      <c r="E312" s="183">
        <v>233</v>
      </c>
      <c r="F312" s="190">
        <v>0</v>
      </c>
      <c r="G312" s="173">
        <v>124</v>
      </c>
      <c r="H312" s="175">
        <v>240</v>
      </c>
      <c r="I312" s="173">
        <v>249</v>
      </c>
      <c r="J312" s="175">
        <v>114</v>
      </c>
      <c r="K312" s="173">
        <v>293</v>
      </c>
    </row>
    <row r="313" spans="1:11" ht="15" customHeight="1">
      <c r="A313" s="9" t="s">
        <v>143</v>
      </c>
      <c r="B313" s="173">
        <v>5</v>
      </c>
      <c r="C313" s="174">
        <v>1</v>
      </c>
      <c r="D313" s="174">
        <v>27</v>
      </c>
      <c r="E313" s="183">
        <v>63</v>
      </c>
      <c r="F313" s="190">
        <v>0</v>
      </c>
      <c r="G313" s="173">
        <v>25</v>
      </c>
      <c r="H313" s="175">
        <v>71</v>
      </c>
      <c r="I313" s="173">
        <v>71</v>
      </c>
      <c r="J313" s="175">
        <v>22</v>
      </c>
      <c r="K313" s="173">
        <v>78</v>
      </c>
    </row>
    <row r="314" spans="1:11" ht="12.75">
      <c r="A314" s="9" t="s">
        <v>144</v>
      </c>
      <c r="B314" s="173">
        <v>10</v>
      </c>
      <c r="C314" s="174">
        <v>6</v>
      </c>
      <c r="D314" s="174">
        <v>197</v>
      </c>
      <c r="E314" s="183">
        <v>443</v>
      </c>
      <c r="F314" s="190">
        <v>0</v>
      </c>
      <c r="G314" s="173">
        <v>195</v>
      </c>
      <c r="H314" s="175">
        <v>458</v>
      </c>
      <c r="I314" s="173">
        <v>471</v>
      </c>
      <c r="J314" s="175">
        <v>174</v>
      </c>
      <c r="K314" s="173">
        <v>569</v>
      </c>
    </row>
    <row r="315" spans="1:11" ht="13.5" customHeight="1">
      <c r="A315" s="9" t="s">
        <v>145</v>
      </c>
      <c r="B315" s="173">
        <v>2</v>
      </c>
      <c r="C315" s="174">
        <v>0</v>
      </c>
      <c r="D315" s="174">
        <v>29</v>
      </c>
      <c r="E315" s="183">
        <v>94</v>
      </c>
      <c r="F315" s="190">
        <v>0</v>
      </c>
      <c r="G315" s="173">
        <v>26</v>
      </c>
      <c r="H315" s="175">
        <v>97</v>
      </c>
      <c r="I315" s="173">
        <v>94</v>
      </c>
      <c r="J315" s="175">
        <v>27</v>
      </c>
      <c r="K315" s="173">
        <v>96</v>
      </c>
    </row>
    <row r="316" spans="1:11" ht="12.75" customHeight="1">
      <c r="A316" s="9" t="s">
        <v>57</v>
      </c>
      <c r="B316" s="173">
        <v>4</v>
      </c>
      <c r="C316" s="176">
        <v>4</v>
      </c>
      <c r="D316" s="176">
        <v>276</v>
      </c>
      <c r="E316" s="183">
        <v>435</v>
      </c>
      <c r="F316" s="190">
        <v>0</v>
      </c>
      <c r="G316" s="186">
        <v>277</v>
      </c>
      <c r="H316" s="177">
        <v>440</v>
      </c>
      <c r="I316" s="186">
        <v>457</v>
      </c>
      <c r="J316" s="177">
        <v>256</v>
      </c>
      <c r="K316" s="173">
        <v>549</v>
      </c>
    </row>
    <row r="317" spans="1:11" ht="12.75">
      <c r="A317" s="32" t="s">
        <v>2</v>
      </c>
      <c r="B317" s="16">
        <f aca="true" t="shared" si="7" ref="B317:K317">SUM(B310:B316)</f>
        <v>48</v>
      </c>
      <c r="C317" s="16">
        <f t="shared" si="7"/>
        <v>37</v>
      </c>
      <c r="D317" s="16">
        <f t="shared" si="7"/>
        <v>1051</v>
      </c>
      <c r="E317" s="16">
        <f t="shared" si="7"/>
        <v>2374</v>
      </c>
      <c r="F317" s="16">
        <f t="shared" si="7"/>
        <v>0</v>
      </c>
      <c r="G317" s="16">
        <f t="shared" si="7"/>
        <v>1027</v>
      </c>
      <c r="H317" s="16">
        <f t="shared" si="7"/>
        <v>2435</v>
      </c>
      <c r="I317" s="16">
        <f t="shared" si="7"/>
        <v>2480</v>
      </c>
      <c r="J317" s="16">
        <f t="shared" si="7"/>
        <v>946</v>
      </c>
      <c r="K317" s="16">
        <f t="shared" si="7"/>
        <v>2879</v>
      </c>
    </row>
    <row r="318" spans="1:11" ht="13.5" thickBot="1">
      <c r="A318" s="35"/>
      <c r="B318" s="17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 ht="13.5" thickBot="1">
      <c r="A319" s="18" t="s">
        <v>58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2.75">
      <c r="A320" s="227" t="s">
        <v>585</v>
      </c>
      <c r="B320" s="167">
        <v>3</v>
      </c>
      <c r="C320" s="181">
        <v>4</v>
      </c>
      <c r="D320" s="168">
        <v>378</v>
      </c>
      <c r="E320" s="181">
        <v>490</v>
      </c>
      <c r="F320" s="188">
        <v>0</v>
      </c>
      <c r="G320" s="167">
        <v>370</v>
      </c>
      <c r="H320" s="169">
        <v>487</v>
      </c>
      <c r="I320" s="206">
        <v>497</v>
      </c>
      <c r="J320" s="169">
        <v>351</v>
      </c>
      <c r="K320" s="187">
        <v>596</v>
      </c>
    </row>
    <row r="321" spans="1:11" ht="12.75">
      <c r="A321" s="227" t="s">
        <v>586</v>
      </c>
      <c r="B321" s="173">
        <v>1</v>
      </c>
      <c r="C321" s="183">
        <v>5</v>
      </c>
      <c r="D321" s="174">
        <v>223</v>
      </c>
      <c r="E321" s="183">
        <v>392</v>
      </c>
      <c r="F321" s="190">
        <v>0</v>
      </c>
      <c r="G321" s="173">
        <v>214</v>
      </c>
      <c r="H321" s="175">
        <v>400</v>
      </c>
      <c r="I321" s="206">
        <v>401</v>
      </c>
      <c r="J321" s="172">
        <v>201</v>
      </c>
      <c r="K321" s="189">
        <v>483</v>
      </c>
    </row>
    <row r="322" spans="1:11" ht="12.75">
      <c r="A322" s="227" t="s">
        <v>587</v>
      </c>
      <c r="B322" s="173">
        <v>4</v>
      </c>
      <c r="C322" s="183">
        <v>11</v>
      </c>
      <c r="D322" s="174">
        <v>474</v>
      </c>
      <c r="E322" s="183">
        <v>409</v>
      </c>
      <c r="F322" s="175">
        <v>0</v>
      </c>
      <c r="G322" s="173">
        <v>471</v>
      </c>
      <c r="H322" s="175">
        <v>414</v>
      </c>
      <c r="I322" s="206">
        <v>429</v>
      </c>
      <c r="J322" s="172">
        <v>443</v>
      </c>
      <c r="K322" s="189">
        <v>581</v>
      </c>
    </row>
    <row r="323" spans="1:11" ht="12.75">
      <c r="A323" s="227" t="s">
        <v>588</v>
      </c>
      <c r="B323" s="173">
        <v>2</v>
      </c>
      <c r="C323" s="183">
        <v>11</v>
      </c>
      <c r="D323" s="174">
        <v>498</v>
      </c>
      <c r="E323" s="183">
        <v>251</v>
      </c>
      <c r="F323" s="175">
        <v>0</v>
      </c>
      <c r="G323" s="173">
        <v>494</v>
      </c>
      <c r="H323" s="175">
        <v>249</v>
      </c>
      <c r="I323" s="206">
        <v>267</v>
      </c>
      <c r="J323" s="172">
        <v>465</v>
      </c>
      <c r="K323" s="189">
        <v>407</v>
      </c>
    </row>
    <row r="324" spans="1:11" ht="12.75">
      <c r="A324" s="227" t="s">
        <v>589</v>
      </c>
      <c r="B324" s="173">
        <v>7</v>
      </c>
      <c r="C324" s="183">
        <v>2</v>
      </c>
      <c r="D324" s="174">
        <v>107</v>
      </c>
      <c r="E324" s="183">
        <v>303</v>
      </c>
      <c r="F324" s="175">
        <v>0</v>
      </c>
      <c r="G324" s="173">
        <v>105</v>
      </c>
      <c r="H324" s="175">
        <v>311</v>
      </c>
      <c r="I324" s="206">
        <v>304</v>
      </c>
      <c r="J324" s="172">
        <v>103</v>
      </c>
      <c r="K324" s="189">
        <v>338</v>
      </c>
    </row>
    <row r="325" spans="1:11" ht="12.75">
      <c r="A325" s="227" t="s">
        <v>590</v>
      </c>
      <c r="B325" s="173">
        <v>3</v>
      </c>
      <c r="C325" s="183">
        <v>3</v>
      </c>
      <c r="D325" s="174">
        <v>102</v>
      </c>
      <c r="E325" s="183">
        <v>453</v>
      </c>
      <c r="F325" s="175">
        <v>0</v>
      </c>
      <c r="G325" s="173">
        <v>99</v>
      </c>
      <c r="H325" s="175">
        <v>457</v>
      </c>
      <c r="I325" s="206">
        <v>453</v>
      </c>
      <c r="J325" s="172">
        <v>94</v>
      </c>
      <c r="K325" s="189">
        <v>469</v>
      </c>
    </row>
    <row r="326" spans="1:11" ht="12.75">
      <c r="A326" s="227" t="s">
        <v>591</v>
      </c>
      <c r="B326" s="173">
        <v>4</v>
      </c>
      <c r="C326" s="183">
        <v>4</v>
      </c>
      <c r="D326" s="174">
        <v>137</v>
      </c>
      <c r="E326" s="183">
        <v>255</v>
      </c>
      <c r="F326" s="175">
        <v>0</v>
      </c>
      <c r="G326" s="173">
        <v>139</v>
      </c>
      <c r="H326" s="175">
        <v>255</v>
      </c>
      <c r="I326" s="206">
        <v>261</v>
      </c>
      <c r="J326" s="172">
        <v>129</v>
      </c>
      <c r="K326" s="189">
        <v>304</v>
      </c>
    </row>
    <row r="327" spans="1:11" ht="12.75">
      <c r="A327" s="227" t="s">
        <v>592</v>
      </c>
      <c r="B327" s="173">
        <v>6</v>
      </c>
      <c r="C327" s="183">
        <v>2</v>
      </c>
      <c r="D327" s="174">
        <v>90</v>
      </c>
      <c r="E327" s="183">
        <v>261</v>
      </c>
      <c r="F327" s="175">
        <v>0</v>
      </c>
      <c r="G327" s="173">
        <v>93</v>
      </c>
      <c r="H327" s="175">
        <v>266</v>
      </c>
      <c r="I327" s="206">
        <v>264</v>
      </c>
      <c r="J327" s="172">
        <v>86</v>
      </c>
      <c r="K327" s="189">
        <v>283</v>
      </c>
    </row>
    <row r="328" spans="1:11" ht="12.75">
      <c r="A328" s="227" t="s">
        <v>593</v>
      </c>
      <c r="B328" s="173">
        <v>5</v>
      </c>
      <c r="C328" s="183">
        <v>11</v>
      </c>
      <c r="D328" s="174">
        <v>192</v>
      </c>
      <c r="E328" s="183">
        <v>369</v>
      </c>
      <c r="F328" s="175">
        <v>0</v>
      </c>
      <c r="G328" s="173">
        <v>190</v>
      </c>
      <c r="H328" s="175">
        <v>379</v>
      </c>
      <c r="I328" s="206">
        <v>371</v>
      </c>
      <c r="J328" s="172">
        <v>185</v>
      </c>
      <c r="K328" s="189">
        <v>434</v>
      </c>
    </row>
    <row r="329" spans="1:11" ht="12.75">
      <c r="A329" s="227" t="s">
        <v>594</v>
      </c>
      <c r="B329" s="173">
        <v>1</v>
      </c>
      <c r="C329" s="183">
        <v>3</v>
      </c>
      <c r="D329" s="174">
        <v>201</v>
      </c>
      <c r="E329" s="183">
        <v>220</v>
      </c>
      <c r="F329" s="175">
        <v>0</v>
      </c>
      <c r="G329" s="173">
        <v>205</v>
      </c>
      <c r="H329" s="175">
        <v>214</v>
      </c>
      <c r="I329" s="206">
        <v>224</v>
      </c>
      <c r="J329" s="172">
        <v>194</v>
      </c>
      <c r="K329" s="189">
        <v>298</v>
      </c>
    </row>
    <row r="330" spans="1:11" ht="12.75">
      <c r="A330" s="227" t="s">
        <v>595</v>
      </c>
      <c r="B330" s="173">
        <v>6</v>
      </c>
      <c r="C330" s="183">
        <v>6</v>
      </c>
      <c r="D330" s="174">
        <v>136</v>
      </c>
      <c r="E330" s="183">
        <v>370</v>
      </c>
      <c r="F330" s="175">
        <v>0</v>
      </c>
      <c r="G330" s="173">
        <v>143</v>
      </c>
      <c r="H330" s="175">
        <v>373</v>
      </c>
      <c r="I330" s="206">
        <v>374</v>
      </c>
      <c r="J330" s="172">
        <v>132</v>
      </c>
      <c r="K330" s="189">
        <v>425</v>
      </c>
    </row>
    <row r="331" spans="1:11" ht="12.75">
      <c r="A331" s="227" t="s">
        <v>596</v>
      </c>
      <c r="B331" s="173">
        <v>8</v>
      </c>
      <c r="C331" s="183">
        <v>12</v>
      </c>
      <c r="D331" s="174">
        <v>171</v>
      </c>
      <c r="E331" s="183">
        <v>770</v>
      </c>
      <c r="F331" s="175">
        <v>0</v>
      </c>
      <c r="G331" s="173">
        <v>172</v>
      </c>
      <c r="H331" s="175">
        <v>775</v>
      </c>
      <c r="I331" s="206">
        <v>769</v>
      </c>
      <c r="J331" s="172">
        <v>170</v>
      </c>
      <c r="K331" s="189">
        <v>815</v>
      </c>
    </row>
    <row r="332" spans="1:11" ht="12.75">
      <c r="A332" s="227" t="s">
        <v>597</v>
      </c>
      <c r="B332" s="173">
        <v>2</v>
      </c>
      <c r="C332" s="183">
        <v>1</v>
      </c>
      <c r="D332" s="174">
        <v>179</v>
      </c>
      <c r="E332" s="183">
        <v>258</v>
      </c>
      <c r="F332" s="175">
        <v>0</v>
      </c>
      <c r="G332" s="173">
        <v>179</v>
      </c>
      <c r="H332" s="175">
        <v>258</v>
      </c>
      <c r="I332" s="206">
        <v>260</v>
      </c>
      <c r="J332" s="172">
        <v>173</v>
      </c>
      <c r="K332" s="189">
        <v>291</v>
      </c>
    </row>
    <row r="333" spans="1:11" ht="12.75">
      <c r="A333" s="227" t="s">
        <v>598</v>
      </c>
      <c r="B333" s="173">
        <v>4</v>
      </c>
      <c r="C333" s="183">
        <v>12</v>
      </c>
      <c r="D333" s="174">
        <v>272</v>
      </c>
      <c r="E333" s="183">
        <v>447</v>
      </c>
      <c r="F333" s="175">
        <v>0</v>
      </c>
      <c r="G333" s="173">
        <v>260</v>
      </c>
      <c r="H333" s="175">
        <v>464</v>
      </c>
      <c r="I333" s="206">
        <v>466</v>
      </c>
      <c r="J333" s="172">
        <v>251</v>
      </c>
      <c r="K333" s="189">
        <v>515</v>
      </c>
    </row>
    <row r="334" spans="1:11" ht="12.75">
      <c r="A334" s="227" t="s">
        <v>599</v>
      </c>
      <c r="B334" s="173">
        <v>6</v>
      </c>
      <c r="C334" s="183">
        <v>6</v>
      </c>
      <c r="D334" s="174">
        <v>235</v>
      </c>
      <c r="E334" s="183">
        <v>303</v>
      </c>
      <c r="F334" s="175">
        <v>0</v>
      </c>
      <c r="G334" s="173">
        <v>233</v>
      </c>
      <c r="H334" s="175">
        <v>311</v>
      </c>
      <c r="I334" s="206">
        <v>305</v>
      </c>
      <c r="J334" s="172">
        <v>229</v>
      </c>
      <c r="K334" s="189">
        <v>398</v>
      </c>
    </row>
    <row r="335" spans="1:11" ht="12.75">
      <c r="A335" s="227" t="s">
        <v>600</v>
      </c>
      <c r="B335" s="173">
        <v>8</v>
      </c>
      <c r="C335" s="183">
        <v>13</v>
      </c>
      <c r="D335" s="174">
        <v>467</v>
      </c>
      <c r="E335" s="183">
        <v>300</v>
      </c>
      <c r="F335" s="175">
        <v>0</v>
      </c>
      <c r="G335" s="173">
        <v>454</v>
      </c>
      <c r="H335" s="175">
        <v>316</v>
      </c>
      <c r="I335" s="206">
        <v>314</v>
      </c>
      <c r="J335" s="172">
        <v>446</v>
      </c>
      <c r="K335" s="189">
        <v>475</v>
      </c>
    </row>
    <row r="336" spans="1:11" ht="12.75">
      <c r="A336" s="227" t="s">
        <v>601</v>
      </c>
      <c r="B336" s="173">
        <v>3</v>
      </c>
      <c r="C336" s="183">
        <v>3</v>
      </c>
      <c r="D336" s="174">
        <v>27</v>
      </c>
      <c r="E336" s="183">
        <v>136</v>
      </c>
      <c r="F336" s="175">
        <v>0</v>
      </c>
      <c r="G336" s="173">
        <v>26</v>
      </c>
      <c r="H336" s="175">
        <v>141</v>
      </c>
      <c r="I336" s="206">
        <v>140</v>
      </c>
      <c r="J336" s="172">
        <v>24</v>
      </c>
      <c r="K336" s="189">
        <v>145</v>
      </c>
    </row>
    <row r="337" spans="1:11" ht="12.75">
      <c r="A337" s="227" t="s">
        <v>602</v>
      </c>
      <c r="B337" s="173">
        <v>10</v>
      </c>
      <c r="C337" s="183">
        <v>16</v>
      </c>
      <c r="D337" s="174">
        <v>346</v>
      </c>
      <c r="E337" s="183">
        <v>486</v>
      </c>
      <c r="F337" s="175">
        <v>0</v>
      </c>
      <c r="G337" s="173">
        <v>342</v>
      </c>
      <c r="H337" s="175">
        <v>500</v>
      </c>
      <c r="I337" s="206">
        <v>514</v>
      </c>
      <c r="J337" s="172">
        <v>317</v>
      </c>
      <c r="K337" s="189">
        <v>638</v>
      </c>
    </row>
    <row r="338" spans="1:11" ht="12.75">
      <c r="A338" s="227" t="s">
        <v>603</v>
      </c>
      <c r="B338" s="173">
        <v>4</v>
      </c>
      <c r="C338" s="183">
        <v>2</v>
      </c>
      <c r="D338" s="174">
        <v>76</v>
      </c>
      <c r="E338" s="183">
        <v>217</v>
      </c>
      <c r="F338" s="175">
        <v>0</v>
      </c>
      <c r="G338" s="173">
        <v>80</v>
      </c>
      <c r="H338" s="175">
        <v>213</v>
      </c>
      <c r="I338" s="206">
        <v>216</v>
      </c>
      <c r="J338" s="172">
        <v>76</v>
      </c>
      <c r="K338" s="189">
        <v>238</v>
      </c>
    </row>
    <row r="339" spans="1:11" ht="12.75">
      <c r="A339" s="227" t="s">
        <v>604</v>
      </c>
      <c r="B339" s="173">
        <v>1</v>
      </c>
      <c r="C339" s="183">
        <v>1</v>
      </c>
      <c r="D339" s="174">
        <v>30</v>
      </c>
      <c r="E339" s="183">
        <v>120</v>
      </c>
      <c r="F339" s="175">
        <v>0</v>
      </c>
      <c r="G339" s="173">
        <v>30</v>
      </c>
      <c r="H339" s="175">
        <v>121</v>
      </c>
      <c r="I339" s="206">
        <v>115</v>
      </c>
      <c r="J339" s="172">
        <v>33</v>
      </c>
      <c r="K339" s="189">
        <v>126</v>
      </c>
    </row>
    <row r="340" spans="1:11" ht="12.75">
      <c r="A340" s="227" t="s">
        <v>605</v>
      </c>
      <c r="B340" s="173">
        <v>0</v>
      </c>
      <c r="C340" s="183">
        <v>1</v>
      </c>
      <c r="D340" s="174">
        <v>103</v>
      </c>
      <c r="E340" s="183">
        <v>208</v>
      </c>
      <c r="F340" s="175">
        <v>0</v>
      </c>
      <c r="G340" s="173">
        <v>100</v>
      </c>
      <c r="H340" s="175">
        <v>205</v>
      </c>
      <c r="I340" s="206">
        <v>204</v>
      </c>
      <c r="J340" s="172">
        <v>97</v>
      </c>
      <c r="K340" s="189">
        <v>247</v>
      </c>
    </row>
    <row r="341" spans="1:11" ht="12.75">
      <c r="A341" s="227" t="s">
        <v>606</v>
      </c>
      <c r="B341" s="173">
        <v>5</v>
      </c>
      <c r="C341" s="183">
        <v>9</v>
      </c>
      <c r="D341" s="174">
        <v>249</v>
      </c>
      <c r="E341" s="183">
        <v>448</v>
      </c>
      <c r="F341" s="175">
        <v>0</v>
      </c>
      <c r="G341" s="173">
        <v>245</v>
      </c>
      <c r="H341" s="175">
        <v>462</v>
      </c>
      <c r="I341" s="206">
        <v>457</v>
      </c>
      <c r="J341" s="172">
        <v>245</v>
      </c>
      <c r="K341" s="189">
        <v>532</v>
      </c>
    </row>
    <row r="342" spans="1:11" ht="12.75">
      <c r="A342" s="227" t="s">
        <v>607</v>
      </c>
      <c r="B342" s="173">
        <v>7</v>
      </c>
      <c r="C342" s="183">
        <v>7</v>
      </c>
      <c r="D342" s="174">
        <v>166</v>
      </c>
      <c r="E342" s="183">
        <v>599</v>
      </c>
      <c r="F342" s="175">
        <v>0</v>
      </c>
      <c r="G342" s="173">
        <v>168</v>
      </c>
      <c r="H342" s="175">
        <v>602</v>
      </c>
      <c r="I342" s="206">
        <v>600</v>
      </c>
      <c r="J342" s="172">
        <v>164</v>
      </c>
      <c r="K342" s="189">
        <v>652</v>
      </c>
    </row>
    <row r="343" spans="1:11" ht="12.75">
      <c r="A343" s="227" t="s">
        <v>608</v>
      </c>
      <c r="B343" s="173">
        <v>0</v>
      </c>
      <c r="C343" s="183">
        <v>2</v>
      </c>
      <c r="D343" s="174">
        <v>62</v>
      </c>
      <c r="E343" s="183">
        <v>84</v>
      </c>
      <c r="F343" s="175">
        <v>0</v>
      </c>
      <c r="G343" s="173">
        <v>68</v>
      </c>
      <c r="H343" s="175">
        <v>81</v>
      </c>
      <c r="I343" s="206">
        <v>80</v>
      </c>
      <c r="J343" s="172">
        <v>65</v>
      </c>
      <c r="K343" s="189">
        <v>110</v>
      </c>
    </row>
    <row r="344" spans="1:11" ht="12.75">
      <c r="A344" s="227" t="s">
        <v>609</v>
      </c>
      <c r="B344" s="173">
        <v>10</v>
      </c>
      <c r="C344" s="183">
        <v>12</v>
      </c>
      <c r="D344" s="174">
        <v>324</v>
      </c>
      <c r="E344" s="183">
        <v>607</v>
      </c>
      <c r="F344" s="175">
        <v>0</v>
      </c>
      <c r="G344" s="173">
        <v>334</v>
      </c>
      <c r="H344" s="175">
        <v>593</v>
      </c>
      <c r="I344" s="206">
        <v>617</v>
      </c>
      <c r="J344" s="172">
        <v>307</v>
      </c>
      <c r="K344" s="189">
        <v>702</v>
      </c>
    </row>
    <row r="345" spans="1:11" ht="12.75">
      <c r="A345" s="227" t="s">
        <v>610</v>
      </c>
      <c r="B345" s="173">
        <v>13</v>
      </c>
      <c r="C345" s="183">
        <v>5</v>
      </c>
      <c r="D345" s="174">
        <v>224</v>
      </c>
      <c r="E345" s="183">
        <v>437</v>
      </c>
      <c r="F345" s="175">
        <v>0</v>
      </c>
      <c r="G345" s="173">
        <v>218</v>
      </c>
      <c r="H345" s="175">
        <v>452</v>
      </c>
      <c r="I345" s="206">
        <v>443</v>
      </c>
      <c r="J345" s="172">
        <v>218</v>
      </c>
      <c r="K345" s="189">
        <v>525</v>
      </c>
    </row>
    <row r="346" spans="1:11" ht="12.75">
      <c r="A346" s="227" t="s">
        <v>611</v>
      </c>
      <c r="B346" s="173">
        <v>8</v>
      </c>
      <c r="C346" s="183">
        <v>8</v>
      </c>
      <c r="D346" s="174">
        <v>139</v>
      </c>
      <c r="E346" s="183">
        <v>379</v>
      </c>
      <c r="F346" s="175">
        <v>0</v>
      </c>
      <c r="G346" s="173">
        <v>142</v>
      </c>
      <c r="H346" s="175">
        <v>383</v>
      </c>
      <c r="I346" s="206">
        <v>381</v>
      </c>
      <c r="J346" s="172">
        <v>135</v>
      </c>
      <c r="K346" s="189">
        <v>413</v>
      </c>
    </row>
    <row r="347" spans="1:11" ht="12.75">
      <c r="A347" s="227" t="s">
        <v>612</v>
      </c>
      <c r="B347" s="173">
        <v>6</v>
      </c>
      <c r="C347" s="183">
        <v>4</v>
      </c>
      <c r="D347" s="174">
        <v>140</v>
      </c>
      <c r="E347" s="183">
        <v>571</v>
      </c>
      <c r="F347" s="175">
        <v>0</v>
      </c>
      <c r="G347" s="173">
        <v>139</v>
      </c>
      <c r="H347" s="175">
        <v>584</v>
      </c>
      <c r="I347" s="206">
        <v>573</v>
      </c>
      <c r="J347" s="172">
        <v>137</v>
      </c>
      <c r="K347" s="189">
        <v>616</v>
      </c>
    </row>
    <row r="348" spans="1:11" ht="12.75">
      <c r="A348" s="227" t="s">
        <v>613</v>
      </c>
      <c r="B348" s="173">
        <v>9</v>
      </c>
      <c r="C348" s="183">
        <v>13</v>
      </c>
      <c r="D348" s="174">
        <v>633</v>
      </c>
      <c r="E348" s="183">
        <v>442</v>
      </c>
      <c r="F348" s="175">
        <v>0</v>
      </c>
      <c r="G348" s="173">
        <v>616</v>
      </c>
      <c r="H348" s="175">
        <v>451</v>
      </c>
      <c r="I348" s="206">
        <v>461</v>
      </c>
      <c r="J348" s="172">
        <v>590</v>
      </c>
      <c r="K348" s="189">
        <v>667</v>
      </c>
    </row>
    <row r="349" spans="1:11" ht="12.75">
      <c r="A349" s="227" t="s">
        <v>614</v>
      </c>
      <c r="B349" s="173">
        <v>5</v>
      </c>
      <c r="C349" s="183">
        <v>6</v>
      </c>
      <c r="D349" s="174">
        <v>216</v>
      </c>
      <c r="E349" s="183">
        <v>481</v>
      </c>
      <c r="F349" s="175">
        <v>0</v>
      </c>
      <c r="G349" s="173">
        <v>209</v>
      </c>
      <c r="H349" s="175">
        <v>483</v>
      </c>
      <c r="I349" s="206">
        <v>487</v>
      </c>
      <c r="J349" s="172">
        <v>197</v>
      </c>
      <c r="K349" s="189">
        <v>538</v>
      </c>
    </row>
    <row r="350" spans="1:11" ht="12.75">
      <c r="A350" s="227" t="s">
        <v>615</v>
      </c>
      <c r="B350" s="173">
        <v>9</v>
      </c>
      <c r="C350" s="183">
        <v>3</v>
      </c>
      <c r="D350" s="174">
        <v>82</v>
      </c>
      <c r="E350" s="183">
        <v>251</v>
      </c>
      <c r="F350" s="175">
        <v>0</v>
      </c>
      <c r="G350" s="173">
        <v>80</v>
      </c>
      <c r="H350" s="175">
        <v>262</v>
      </c>
      <c r="I350" s="206">
        <v>262</v>
      </c>
      <c r="J350" s="172">
        <v>78</v>
      </c>
      <c r="K350" s="189">
        <v>289</v>
      </c>
    </row>
    <row r="351" spans="1:11" ht="12.75">
      <c r="A351" s="228" t="s">
        <v>616</v>
      </c>
      <c r="B351" s="173">
        <v>2</v>
      </c>
      <c r="C351" s="183">
        <v>4</v>
      </c>
      <c r="D351" s="174">
        <v>70</v>
      </c>
      <c r="E351" s="183">
        <v>160</v>
      </c>
      <c r="F351" s="175">
        <v>0</v>
      </c>
      <c r="G351" s="173">
        <v>72</v>
      </c>
      <c r="H351" s="175">
        <v>156</v>
      </c>
      <c r="I351" s="206">
        <v>166</v>
      </c>
      <c r="J351" s="172">
        <v>62</v>
      </c>
      <c r="K351" s="189">
        <v>172</v>
      </c>
    </row>
    <row r="352" spans="1:11" ht="12.75">
      <c r="A352" s="32" t="s">
        <v>2</v>
      </c>
      <c r="B352" s="16">
        <f aca="true" t="shared" si="8" ref="B352:K352">SUM(B320:B351)</f>
        <v>162</v>
      </c>
      <c r="C352" s="16">
        <f t="shared" si="8"/>
        <v>202</v>
      </c>
      <c r="D352" s="16">
        <f t="shared" si="8"/>
        <v>6749</v>
      </c>
      <c r="E352" s="16">
        <f t="shared" si="8"/>
        <v>11477</v>
      </c>
      <c r="F352" s="16">
        <f t="shared" si="8"/>
        <v>0</v>
      </c>
      <c r="G352" s="16">
        <f t="shared" si="8"/>
        <v>6690</v>
      </c>
      <c r="H352" s="16">
        <f t="shared" si="8"/>
        <v>11618</v>
      </c>
      <c r="I352" s="16">
        <f t="shared" si="8"/>
        <v>11675</v>
      </c>
      <c r="J352" s="16">
        <f t="shared" si="8"/>
        <v>6397</v>
      </c>
      <c r="K352" s="16">
        <f t="shared" si="8"/>
        <v>13722</v>
      </c>
    </row>
    <row r="353" spans="1:11" ht="13.5" thickBot="1">
      <c r="A353" s="34"/>
      <c r="B353" s="30"/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1:11" ht="13.5" thickBot="1">
      <c r="A354" s="18" t="s">
        <v>59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2.75">
      <c r="A355" s="223">
        <v>1</v>
      </c>
      <c r="B355" s="181">
        <v>12</v>
      </c>
      <c r="C355" s="182">
        <v>8</v>
      </c>
      <c r="D355" s="168">
        <v>184</v>
      </c>
      <c r="E355" s="181">
        <v>382</v>
      </c>
      <c r="F355" s="169">
        <v>0</v>
      </c>
      <c r="G355" s="232">
        <v>201</v>
      </c>
      <c r="H355" s="255">
        <v>380</v>
      </c>
      <c r="I355" s="256">
        <v>399</v>
      </c>
      <c r="J355" s="255">
        <v>181</v>
      </c>
      <c r="K355" s="187">
        <v>485</v>
      </c>
    </row>
    <row r="356" spans="1:11" ht="12.75">
      <c r="A356" s="224">
        <v>2</v>
      </c>
      <c r="B356" s="183">
        <v>16</v>
      </c>
      <c r="C356" s="184">
        <v>5</v>
      </c>
      <c r="D356" s="174">
        <v>187</v>
      </c>
      <c r="E356" s="183">
        <v>381</v>
      </c>
      <c r="F356" s="175">
        <v>0</v>
      </c>
      <c r="G356" s="137">
        <v>190</v>
      </c>
      <c r="H356" s="138">
        <v>390</v>
      </c>
      <c r="I356" s="280">
        <v>403</v>
      </c>
      <c r="J356" s="138">
        <v>173</v>
      </c>
      <c r="K356" s="189">
        <v>483</v>
      </c>
    </row>
    <row r="357" spans="1:11" ht="12.75">
      <c r="A357" s="224">
        <v>3</v>
      </c>
      <c r="B357" s="183">
        <v>2</v>
      </c>
      <c r="C357" s="184">
        <v>8</v>
      </c>
      <c r="D357" s="174">
        <v>122</v>
      </c>
      <c r="E357" s="183">
        <v>209</v>
      </c>
      <c r="F357" s="175">
        <v>0</v>
      </c>
      <c r="G357" s="137">
        <v>128</v>
      </c>
      <c r="H357" s="138">
        <v>205</v>
      </c>
      <c r="I357" s="280">
        <v>215</v>
      </c>
      <c r="J357" s="138">
        <v>120</v>
      </c>
      <c r="K357" s="189">
        <v>236</v>
      </c>
    </row>
    <row r="358" spans="1:11" ht="12.75">
      <c r="A358" s="224">
        <v>4</v>
      </c>
      <c r="B358" s="183">
        <v>10</v>
      </c>
      <c r="C358" s="184">
        <v>8</v>
      </c>
      <c r="D358" s="174">
        <v>190</v>
      </c>
      <c r="E358" s="183">
        <v>392</v>
      </c>
      <c r="F358" s="175">
        <v>0</v>
      </c>
      <c r="G358" s="137">
        <v>205</v>
      </c>
      <c r="H358" s="138">
        <v>385</v>
      </c>
      <c r="I358" s="280">
        <v>376</v>
      </c>
      <c r="J358" s="138">
        <v>197</v>
      </c>
      <c r="K358" s="189">
        <v>446</v>
      </c>
    </row>
    <row r="359" spans="1:11" ht="12.75">
      <c r="A359" s="224">
        <v>5</v>
      </c>
      <c r="B359" s="183">
        <v>17</v>
      </c>
      <c r="C359" s="184">
        <v>9</v>
      </c>
      <c r="D359" s="174">
        <v>192</v>
      </c>
      <c r="E359" s="183">
        <v>279</v>
      </c>
      <c r="F359" s="175">
        <v>0</v>
      </c>
      <c r="G359" s="137">
        <v>197</v>
      </c>
      <c r="H359" s="138">
        <v>292</v>
      </c>
      <c r="I359" s="280">
        <v>286</v>
      </c>
      <c r="J359" s="138">
        <v>188</v>
      </c>
      <c r="K359" s="189">
        <v>317</v>
      </c>
    </row>
    <row r="360" spans="1:11" ht="12.75">
      <c r="A360" s="224">
        <v>6</v>
      </c>
      <c r="B360" s="183">
        <v>7</v>
      </c>
      <c r="C360" s="184">
        <v>6</v>
      </c>
      <c r="D360" s="174">
        <v>161</v>
      </c>
      <c r="E360" s="183">
        <v>332</v>
      </c>
      <c r="F360" s="175">
        <v>0</v>
      </c>
      <c r="G360" s="137">
        <v>170</v>
      </c>
      <c r="H360" s="138">
        <v>329</v>
      </c>
      <c r="I360" s="280">
        <v>317</v>
      </c>
      <c r="J360" s="138">
        <v>158</v>
      </c>
      <c r="K360" s="189">
        <v>361</v>
      </c>
    </row>
    <row r="361" spans="1:11" ht="12.75">
      <c r="A361" s="224">
        <v>7</v>
      </c>
      <c r="B361" s="183">
        <v>17</v>
      </c>
      <c r="C361" s="184">
        <v>18</v>
      </c>
      <c r="D361" s="174">
        <v>248</v>
      </c>
      <c r="E361" s="183">
        <v>245</v>
      </c>
      <c r="F361" s="175">
        <v>0</v>
      </c>
      <c r="G361" s="137">
        <v>251</v>
      </c>
      <c r="H361" s="138">
        <v>264</v>
      </c>
      <c r="I361" s="280">
        <v>263</v>
      </c>
      <c r="J361" s="138">
        <v>243</v>
      </c>
      <c r="K361" s="189">
        <v>312</v>
      </c>
    </row>
    <row r="362" spans="1:11" ht="12.75">
      <c r="A362" s="224">
        <v>8</v>
      </c>
      <c r="B362" s="183">
        <v>11</v>
      </c>
      <c r="C362" s="184">
        <v>12</v>
      </c>
      <c r="D362" s="174">
        <v>156</v>
      </c>
      <c r="E362" s="183">
        <v>360</v>
      </c>
      <c r="F362" s="175">
        <v>0</v>
      </c>
      <c r="G362" s="137">
        <v>186</v>
      </c>
      <c r="H362" s="138">
        <v>342</v>
      </c>
      <c r="I362" s="280">
        <v>345</v>
      </c>
      <c r="J362" s="138">
        <v>171</v>
      </c>
      <c r="K362" s="189">
        <v>384</v>
      </c>
    </row>
    <row r="363" spans="1:11" ht="12.75">
      <c r="A363" s="224">
        <v>9</v>
      </c>
      <c r="B363" s="183">
        <v>16</v>
      </c>
      <c r="C363" s="184">
        <v>20</v>
      </c>
      <c r="D363" s="174">
        <v>257</v>
      </c>
      <c r="E363" s="183">
        <v>315</v>
      </c>
      <c r="F363" s="175">
        <v>0</v>
      </c>
      <c r="G363" s="137">
        <v>264</v>
      </c>
      <c r="H363" s="138">
        <v>333</v>
      </c>
      <c r="I363" s="280">
        <v>345</v>
      </c>
      <c r="J363" s="138">
        <v>254</v>
      </c>
      <c r="K363" s="189">
        <v>479</v>
      </c>
    </row>
    <row r="364" spans="1:11" ht="12.75">
      <c r="A364" s="224">
        <v>10</v>
      </c>
      <c r="B364" s="183">
        <v>9</v>
      </c>
      <c r="C364" s="184">
        <v>10</v>
      </c>
      <c r="D364" s="174">
        <v>192</v>
      </c>
      <c r="E364" s="183">
        <v>415</v>
      </c>
      <c r="F364" s="175">
        <v>0</v>
      </c>
      <c r="G364" s="137">
        <v>219</v>
      </c>
      <c r="H364" s="138">
        <v>390</v>
      </c>
      <c r="I364" s="280">
        <v>396</v>
      </c>
      <c r="J364" s="138">
        <v>188</v>
      </c>
      <c r="K364" s="189">
        <v>416</v>
      </c>
    </row>
    <row r="365" spans="1:11" ht="12.75">
      <c r="A365" s="224">
        <v>11</v>
      </c>
      <c r="B365" s="183">
        <v>8</v>
      </c>
      <c r="C365" s="184">
        <v>19</v>
      </c>
      <c r="D365" s="174">
        <v>319</v>
      </c>
      <c r="E365" s="183">
        <v>259</v>
      </c>
      <c r="F365" s="175">
        <v>0</v>
      </c>
      <c r="G365" s="137">
        <v>309</v>
      </c>
      <c r="H365" s="138">
        <v>274</v>
      </c>
      <c r="I365" s="280">
        <v>271</v>
      </c>
      <c r="J365" s="138">
        <v>294</v>
      </c>
      <c r="K365" s="189">
        <v>338</v>
      </c>
    </row>
    <row r="366" spans="1:11" ht="12.75">
      <c r="A366" s="224">
        <v>12</v>
      </c>
      <c r="B366" s="183">
        <v>10</v>
      </c>
      <c r="C366" s="184">
        <v>7</v>
      </c>
      <c r="D366" s="174">
        <v>243</v>
      </c>
      <c r="E366" s="183">
        <v>333</v>
      </c>
      <c r="F366" s="175">
        <v>0</v>
      </c>
      <c r="G366" s="137">
        <v>254</v>
      </c>
      <c r="H366" s="138">
        <v>331</v>
      </c>
      <c r="I366" s="280">
        <v>343</v>
      </c>
      <c r="J366" s="138">
        <v>236</v>
      </c>
      <c r="K366" s="189">
        <v>426</v>
      </c>
    </row>
    <row r="367" spans="1:11" ht="12.75">
      <c r="A367" s="224">
        <v>13</v>
      </c>
      <c r="B367" s="183">
        <v>10</v>
      </c>
      <c r="C367" s="184">
        <v>16</v>
      </c>
      <c r="D367" s="174">
        <v>206</v>
      </c>
      <c r="E367" s="183">
        <v>346</v>
      </c>
      <c r="F367" s="175">
        <v>0</v>
      </c>
      <c r="G367" s="137">
        <v>224</v>
      </c>
      <c r="H367" s="138">
        <v>333</v>
      </c>
      <c r="I367" s="280">
        <v>340</v>
      </c>
      <c r="J367" s="138">
        <v>203</v>
      </c>
      <c r="K367" s="189">
        <v>378</v>
      </c>
    </row>
    <row r="368" spans="1:11" ht="12.75">
      <c r="A368" s="224">
        <v>14</v>
      </c>
      <c r="B368" s="183">
        <v>3</v>
      </c>
      <c r="C368" s="184">
        <v>10</v>
      </c>
      <c r="D368" s="174">
        <v>175</v>
      </c>
      <c r="E368" s="183">
        <v>267</v>
      </c>
      <c r="F368" s="175">
        <v>0</v>
      </c>
      <c r="G368" s="137">
        <v>201</v>
      </c>
      <c r="H368" s="138">
        <v>249</v>
      </c>
      <c r="I368" s="280">
        <v>267</v>
      </c>
      <c r="J368" s="138">
        <v>172</v>
      </c>
      <c r="K368" s="189">
        <v>292</v>
      </c>
    </row>
    <row r="369" spans="1:11" ht="12.75">
      <c r="A369" s="224">
        <v>15</v>
      </c>
      <c r="B369" s="183">
        <v>7</v>
      </c>
      <c r="C369" s="184">
        <v>7</v>
      </c>
      <c r="D369" s="174">
        <v>217</v>
      </c>
      <c r="E369" s="183">
        <v>380</v>
      </c>
      <c r="F369" s="175">
        <v>0</v>
      </c>
      <c r="G369" s="137">
        <v>246</v>
      </c>
      <c r="H369" s="138">
        <v>360</v>
      </c>
      <c r="I369" s="280">
        <v>389</v>
      </c>
      <c r="J369" s="138">
        <v>205</v>
      </c>
      <c r="K369" s="189">
        <v>427</v>
      </c>
    </row>
    <row r="370" spans="1:11" ht="12.75">
      <c r="A370" s="224">
        <v>16</v>
      </c>
      <c r="B370" s="183">
        <v>6</v>
      </c>
      <c r="C370" s="184">
        <v>7</v>
      </c>
      <c r="D370" s="174">
        <v>188</v>
      </c>
      <c r="E370" s="183">
        <v>398</v>
      </c>
      <c r="F370" s="175">
        <v>0</v>
      </c>
      <c r="G370" s="137">
        <v>237</v>
      </c>
      <c r="H370" s="138">
        <v>357</v>
      </c>
      <c r="I370" s="280">
        <v>365</v>
      </c>
      <c r="J370" s="138">
        <v>206</v>
      </c>
      <c r="K370" s="189">
        <v>449</v>
      </c>
    </row>
    <row r="371" spans="1:11" ht="12.75">
      <c r="A371" s="224">
        <v>17</v>
      </c>
      <c r="B371" s="183">
        <v>12</v>
      </c>
      <c r="C371" s="184">
        <v>9</v>
      </c>
      <c r="D371" s="174">
        <v>253</v>
      </c>
      <c r="E371" s="183">
        <v>365</v>
      </c>
      <c r="F371" s="175">
        <v>0</v>
      </c>
      <c r="G371" s="137">
        <v>269</v>
      </c>
      <c r="H371" s="138">
        <v>360</v>
      </c>
      <c r="I371" s="280">
        <v>359</v>
      </c>
      <c r="J371" s="138">
        <v>250</v>
      </c>
      <c r="K371" s="189">
        <v>414</v>
      </c>
    </row>
    <row r="372" spans="1:11" ht="12.75">
      <c r="A372" s="224">
        <v>18</v>
      </c>
      <c r="B372" s="183">
        <v>7</v>
      </c>
      <c r="C372" s="184">
        <v>13</v>
      </c>
      <c r="D372" s="174">
        <v>215</v>
      </c>
      <c r="E372" s="183">
        <v>398</v>
      </c>
      <c r="F372" s="175">
        <v>0</v>
      </c>
      <c r="G372" s="137">
        <v>232</v>
      </c>
      <c r="H372" s="138">
        <v>387</v>
      </c>
      <c r="I372" s="280">
        <v>409</v>
      </c>
      <c r="J372" s="138">
        <v>199</v>
      </c>
      <c r="K372" s="189">
        <v>482</v>
      </c>
    </row>
    <row r="373" spans="1:11" ht="12.75">
      <c r="A373" s="224">
        <v>19</v>
      </c>
      <c r="B373" s="183">
        <v>8</v>
      </c>
      <c r="C373" s="184">
        <v>8</v>
      </c>
      <c r="D373" s="174">
        <v>193</v>
      </c>
      <c r="E373" s="183">
        <v>406</v>
      </c>
      <c r="F373" s="175">
        <v>0</v>
      </c>
      <c r="G373" s="137">
        <v>238</v>
      </c>
      <c r="H373" s="138">
        <v>369</v>
      </c>
      <c r="I373" s="280">
        <v>398</v>
      </c>
      <c r="J373" s="138">
        <v>201</v>
      </c>
      <c r="K373" s="189">
        <v>431</v>
      </c>
    </row>
    <row r="374" spans="1:11" ht="12.75">
      <c r="A374" s="224">
        <v>20</v>
      </c>
      <c r="B374" s="183">
        <v>11</v>
      </c>
      <c r="C374" s="184">
        <v>14</v>
      </c>
      <c r="D374" s="174">
        <v>174</v>
      </c>
      <c r="E374" s="183">
        <v>290</v>
      </c>
      <c r="F374" s="175">
        <v>0</v>
      </c>
      <c r="G374" s="137">
        <v>187</v>
      </c>
      <c r="H374" s="138">
        <v>290</v>
      </c>
      <c r="I374" s="280">
        <v>302</v>
      </c>
      <c r="J374" s="138">
        <v>159</v>
      </c>
      <c r="K374" s="189">
        <v>322</v>
      </c>
    </row>
    <row r="375" spans="1:11" ht="12.75">
      <c r="A375" s="224">
        <v>21</v>
      </c>
      <c r="B375" s="183">
        <v>14</v>
      </c>
      <c r="C375" s="184">
        <v>10</v>
      </c>
      <c r="D375" s="174">
        <v>213</v>
      </c>
      <c r="E375" s="183">
        <v>467</v>
      </c>
      <c r="F375" s="175">
        <v>0</v>
      </c>
      <c r="G375" s="137">
        <v>240</v>
      </c>
      <c r="H375" s="138">
        <v>449</v>
      </c>
      <c r="I375" s="280">
        <v>470</v>
      </c>
      <c r="J375" s="138">
        <v>208</v>
      </c>
      <c r="K375" s="189">
        <v>522</v>
      </c>
    </row>
    <row r="376" spans="1:11" ht="12.75">
      <c r="A376" s="224">
        <v>22</v>
      </c>
      <c r="B376" s="183">
        <v>10</v>
      </c>
      <c r="C376" s="184">
        <v>9</v>
      </c>
      <c r="D376" s="174">
        <v>133</v>
      </c>
      <c r="E376" s="183">
        <v>398</v>
      </c>
      <c r="F376" s="175">
        <v>0</v>
      </c>
      <c r="G376" s="137">
        <v>138</v>
      </c>
      <c r="H376" s="138">
        <v>397</v>
      </c>
      <c r="I376" s="280">
        <v>413</v>
      </c>
      <c r="J376" s="138">
        <v>118</v>
      </c>
      <c r="K376" s="189">
        <v>424</v>
      </c>
    </row>
    <row r="377" spans="1:11" ht="12.75">
      <c r="A377" s="224">
        <v>23</v>
      </c>
      <c r="B377" s="183">
        <v>6</v>
      </c>
      <c r="C377" s="184">
        <v>5</v>
      </c>
      <c r="D377" s="174">
        <v>140</v>
      </c>
      <c r="E377" s="183">
        <v>406</v>
      </c>
      <c r="F377" s="175">
        <v>0</v>
      </c>
      <c r="G377" s="137">
        <v>162</v>
      </c>
      <c r="H377" s="138">
        <v>380</v>
      </c>
      <c r="I377" s="280">
        <v>385</v>
      </c>
      <c r="J377" s="138">
        <v>147</v>
      </c>
      <c r="K377" s="189">
        <v>389</v>
      </c>
    </row>
    <row r="378" spans="1:11" ht="12.75">
      <c r="A378" s="224">
        <v>24</v>
      </c>
      <c r="B378" s="183">
        <v>3</v>
      </c>
      <c r="C378" s="184">
        <v>9</v>
      </c>
      <c r="D378" s="174">
        <v>183</v>
      </c>
      <c r="E378" s="183">
        <v>478</v>
      </c>
      <c r="F378" s="175">
        <v>0</v>
      </c>
      <c r="G378" s="137">
        <v>222</v>
      </c>
      <c r="H378" s="138">
        <v>445</v>
      </c>
      <c r="I378" s="280">
        <v>452</v>
      </c>
      <c r="J378" s="138">
        <v>203</v>
      </c>
      <c r="K378" s="189">
        <v>502</v>
      </c>
    </row>
    <row r="379" spans="1:11" ht="12.75">
      <c r="A379" s="224">
        <v>25</v>
      </c>
      <c r="B379" s="183">
        <v>4</v>
      </c>
      <c r="C379" s="184">
        <v>8</v>
      </c>
      <c r="D379" s="174">
        <v>168</v>
      </c>
      <c r="E379" s="183">
        <v>359</v>
      </c>
      <c r="F379" s="175">
        <v>0</v>
      </c>
      <c r="G379" s="137">
        <v>191</v>
      </c>
      <c r="H379" s="138">
        <v>340</v>
      </c>
      <c r="I379" s="280">
        <v>347</v>
      </c>
      <c r="J379" s="138">
        <v>175</v>
      </c>
      <c r="K379" s="189">
        <v>373</v>
      </c>
    </row>
    <row r="380" spans="1:11" ht="12.75">
      <c r="A380" s="224">
        <v>26</v>
      </c>
      <c r="B380" s="183">
        <v>5</v>
      </c>
      <c r="C380" s="184">
        <v>6</v>
      </c>
      <c r="D380" s="174">
        <v>199</v>
      </c>
      <c r="E380" s="183">
        <v>477</v>
      </c>
      <c r="F380" s="175">
        <v>0</v>
      </c>
      <c r="G380" s="137">
        <v>224</v>
      </c>
      <c r="H380" s="138">
        <v>453</v>
      </c>
      <c r="I380" s="280">
        <v>461</v>
      </c>
      <c r="J380" s="138">
        <v>206</v>
      </c>
      <c r="K380" s="189">
        <v>538</v>
      </c>
    </row>
    <row r="381" spans="1:11" ht="12.75">
      <c r="A381" s="224">
        <v>27</v>
      </c>
      <c r="B381" s="183">
        <v>18</v>
      </c>
      <c r="C381" s="184">
        <v>8</v>
      </c>
      <c r="D381" s="174">
        <v>142</v>
      </c>
      <c r="E381" s="183">
        <v>434</v>
      </c>
      <c r="F381" s="175">
        <v>1</v>
      </c>
      <c r="G381" s="137">
        <v>167</v>
      </c>
      <c r="H381" s="138">
        <v>431</v>
      </c>
      <c r="I381" s="280">
        <v>454</v>
      </c>
      <c r="J381" s="138">
        <v>143</v>
      </c>
      <c r="K381" s="189">
        <v>520</v>
      </c>
    </row>
    <row r="382" spans="1:11" ht="12.75">
      <c r="A382" s="224">
        <v>28</v>
      </c>
      <c r="B382" s="183">
        <v>5</v>
      </c>
      <c r="C382" s="184">
        <v>9</v>
      </c>
      <c r="D382" s="174">
        <v>111</v>
      </c>
      <c r="E382" s="183">
        <v>382</v>
      </c>
      <c r="F382" s="175">
        <v>0</v>
      </c>
      <c r="G382" s="137">
        <v>119</v>
      </c>
      <c r="H382" s="138">
        <v>380</v>
      </c>
      <c r="I382" s="280">
        <v>387</v>
      </c>
      <c r="J382" s="138">
        <v>104</v>
      </c>
      <c r="K382" s="189">
        <v>407</v>
      </c>
    </row>
    <row r="383" spans="1:11" ht="12.75">
      <c r="A383" s="224">
        <v>37</v>
      </c>
      <c r="B383" s="183">
        <v>3</v>
      </c>
      <c r="C383" s="184">
        <v>4</v>
      </c>
      <c r="D383" s="174">
        <v>74</v>
      </c>
      <c r="E383" s="183">
        <v>366</v>
      </c>
      <c r="F383" s="175">
        <v>0</v>
      </c>
      <c r="G383" s="137">
        <v>94</v>
      </c>
      <c r="H383" s="138">
        <v>343</v>
      </c>
      <c r="I383" s="280">
        <v>346</v>
      </c>
      <c r="J383" s="138">
        <v>82</v>
      </c>
      <c r="K383" s="189">
        <v>360</v>
      </c>
    </row>
    <row r="384" spans="1:11" ht="12.75">
      <c r="A384" s="225">
        <v>38</v>
      </c>
      <c r="B384" s="183">
        <v>11</v>
      </c>
      <c r="C384" s="184">
        <v>4</v>
      </c>
      <c r="D384" s="174">
        <v>135</v>
      </c>
      <c r="E384" s="183">
        <v>401</v>
      </c>
      <c r="F384" s="175">
        <v>0</v>
      </c>
      <c r="G384" s="137">
        <v>153</v>
      </c>
      <c r="H384" s="138">
        <v>383</v>
      </c>
      <c r="I384" s="280">
        <v>382</v>
      </c>
      <c r="J384" s="138">
        <v>145</v>
      </c>
      <c r="K384" s="189">
        <v>408</v>
      </c>
    </row>
    <row r="385" spans="1:11" ht="12.75">
      <c r="A385" s="224">
        <v>39</v>
      </c>
      <c r="B385" s="183">
        <v>11</v>
      </c>
      <c r="C385" s="184">
        <v>3</v>
      </c>
      <c r="D385" s="174">
        <v>81</v>
      </c>
      <c r="E385" s="183">
        <v>463</v>
      </c>
      <c r="F385" s="175">
        <v>0</v>
      </c>
      <c r="G385" s="137">
        <v>93</v>
      </c>
      <c r="H385" s="138">
        <v>457</v>
      </c>
      <c r="I385" s="280">
        <v>454</v>
      </c>
      <c r="J385" s="138">
        <v>80</v>
      </c>
      <c r="K385" s="189">
        <v>452</v>
      </c>
    </row>
    <row r="386" spans="1:11" ht="12.75">
      <c r="A386" s="224">
        <v>40</v>
      </c>
      <c r="B386" s="183">
        <v>10</v>
      </c>
      <c r="C386" s="184">
        <v>8</v>
      </c>
      <c r="D386" s="174">
        <v>165</v>
      </c>
      <c r="E386" s="183">
        <v>367</v>
      </c>
      <c r="F386" s="175">
        <v>0</v>
      </c>
      <c r="G386" s="137">
        <v>164</v>
      </c>
      <c r="H386" s="138">
        <v>379</v>
      </c>
      <c r="I386" s="280">
        <v>395</v>
      </c>
      <c r="J386" s="138">
        <v>149</v>
      </c>
      <c r="K386" s="189">
        <v>473</v>
      </c>
    </row>
    <row r="387" spans="1:11" ht="12.75">
      <c r="A387" s="224">
        <v>41</v>
      </c>
      <c r="B387" s="183">
        <v>9</v>
      </c>
      <c r="C387" s="184">
        <v>7</v>
      </c>
      <c r="D387" s="174">
        <v>66</v>
      </c>
      <c r="E387" s="183">
        <v>405</v>
      </c>
      <c r="F387" s="175">
        <v>0</v>
      </c>
      <c r="G387" s="137">
        <v>80</v>
      </c>
      <c r="H387" s="138">
        <v>410</v>
      </c>
      <c r="I387" s="280">
        <v>418</v>
      </c>
      <c r="J387" s="138">
        <v>72</v>
      </c>
      <c r="K387" s="189">
        <v>402</v>
      </c>
    </row>
    <row r="388" spans="1:11" ht="12.75">
      <c r="A388" s="224">
        <v>42</v>
      </c>
      <c r="B388" s="183">
        <v>12</v>
      </c>
      <c r="C388" s="184">
        <v>6</v>
      </c>
      <c r="D388" s="174">
        <v>91</v>
      </c>
      <c r="E388" s="183">
        <v>442</v>
      </c>
      <c r="F388" s="175">
        <v>0</v>
      </c>
      <c r="G388" s="137">
        <v>116</v>
      </c>
      <c r="H388" s="138">
        <v>422</v>
      </c>
      <c r="I388" s="280">
        <v>429</v>
      </c>
      <c r="J388" s="138">
        <v>96</v>
      </c>
      <c r="K388" s="189">
        <v>426</v>
      </c>
    </row>
    <row r="389" spans="1:11" ht="12.75">
      <c r="A389" s="224">
        <v>43</v>
      </c>
      <c r="B389" s="183">
        <v>6</v>
      </c>
      <c r="C389" s="184">
        <v>6</v>
      </c>
      <c r="D389" s="174">
        <v>79</v>
      </c>
      <c r="E389" s="183">
        <v>431</v>
      </c>
      <c r="F389" s="175">
        <v>0</v>
      </c>
      <c r="G389" s="137">
        <v>103</v>
      </c>
      <c r="H389" s="138">
        <v>410</v>
      </c>
      <c r="I389" s="280">
        <v>421</v>
      </c>
      <c r="J389" s="138">
        <v>84</v>
      </c>
      <c r="K389" s="189">
        <v>413</v>
      </c>
    </row>
    <row r="390" spans="1:11" ht="12.75">
      <c r="A390" s="224">
        <v>44</v>
      </c>
      <c r="B390" s="183">
        <v>10</v>
      </c>
      <c r="C390" s="184">
        <v>8</v>
      </c>
      <c r="D390" s="174">
        <v>92</v>
      </c>
      <c r="E390" s="183">
        <v>449</v>
      </c>
      <c r="F390" s="175">
        <v>0</v>
      </c>
      <c r="G390" s="137">
        <v>103</v>
      </c>
      <c r="H390" s="138">
        <v>445</v>
      </c>
      <c r="I390" s="280">
        <v>449</v>
      </c>
      <c r="J390" s="138">
        <v>87</v>
      </c>
      <c r="K390" s="189">
        <v>407</v>
      </c>
    </row>
    <row r="391" spans="1:11" ht="12.75">
      <c r="A391" s="224">
        <v>45</v>
      </c>
      <c r="B391" s="183">
        <v>21</v>
      </c>
      <c r="C391" s="184">
        <v>18</v>
      </c>
      <c r="D391" s="174">
        <v>180</v>
      </c>
      <c r="E391" s="183">
        <v>569</v>
      </c>
      <c r="F391" s="175">
        <v>0</v>
      </c>
      <c r="G391" s="137">
        <v>186</v>
      </c>
      <c r="H391" s="138">
        <v>588</v>
      </c>
      <c r="I391" s="280">
        <v>577</v>
      </c>
      <c r="J391" s="138">
        <v>188</v>
      </c>
      <c r="K391" s="189">
        <v>677</v>
      </c>
    </row>
    <row r="392" spans="1:11" ht="12.75">
      <c r="A392" s="224">
        <v>46</v>
      </c>
      <c r="B392" s="183">
        <v>11</v>
      </c>
      <c r="C392" s="184">
        <v>16</v>
      </c>
      <c r="D392" s="174">
        <v>164</v>
      </c>
      <c r="E392" s="183">
        <v>439</v>
      </c>
      <c r="F392" s="175">
        <v>0</v>
      </c>
      <c r="G392" s="137">
        <v>180</v>
      </c>
      <c r="H392" s="138">
        <v>446</v>
      </c>
      <c r="I392" s="280">
        <v>446</v>
      </c>
      <c r="J392" s="138">
        <v>168</v>
      </c>
      <c r="K392" s="189">
        <v>507</v>
      </c>
    </row>
    <row r="393" spans="1:11" ht="12.75">
      <c r="A393" s="224">
        <v>47</v>
      </c>
      <c r="B393" s="183">
        <v>12</v>
      </c>
      <c r="C393" s="184">
        <v>12</v>
      </c>
      <c r="D393" s="174">
        <v>132</v>
      </c>
      <c r="E393" s="183">
        <v>383</v>
      </c>
      <c r="F393" s="175">
        <v>0</v>
      </c>
      <c r="G393" s="137">
        <v>128</v>
      </c>
      <c r="H393" s="138">
        <v>395</v>
      </c>
      <c r="I393" s="280">
        <v>385</v>
      </c>
      <c r="J393" s="138">
        <v>114</v>
      </c>
      <c r="K393" s="189">
        <v>388</v>
      </c>
    </row>
    <row r="394" spans="1:11" ht="12.75">
      <c r="A394" s="224">
        <v>48</v>
      </c>
      <c r="B394" s="183">
        <v>14</v>
      </c>
      <c r="C394" s="184">
        <v>7</v>
      </c>
      <c r="D394" s="174">
        <v>127</v>
      </c>
      <c r="E394" s="183">
        <v>384</v>
      </c>
      <c r="F394" s="175">
        <v>0</v>
      </c>
      <c r="G394" s="137">
        <v>152</v>
      </c>
      <c r="H394" s="138">
        <v>374</v>
      </c>
      <c r="I394" s="280">
        <v>390</v>
      </c>
      <c r="J394" s="138">
        <v>129</v>
      </c>
      <c r="K394" s="189">
        <v>446</v>
      </c>
    </row>
    <row r="395" spans="1:11" ht="12.75">
      <c r="A395" s="224">
        <v>49</v>
      </c>
      <c r="B395" s="183">
        <v>9</v>
      </c>
      <c r="C395" s="184">
        <v>11</v>
      </c>
      <c r="D395" s="174">
        <v>155</v>
      </c>
      <c r="E395" s="183">
        <v>324</v>
      </c>
      <c r="F395" s="175">
        <v>0</v>
      </c>
      <c r="G395" s="137">
        <v>171</v>
      </c>
      <c r="H395" s="138">
        <v>323</v>
      </c>
      <c r="I395" s="280">
        <v>333</v>
      </c>
      <c r="J395" s="138">
        <v>157</v>
      </c>
      <c r="K395" s="189">
        <v>415</v>
      </c>
    </row>
    <row r="396" spans="1:11" ht="12.75">
      <c r="A396" s="224">
        <v>50</v>
      </c>
      <c r="B396" s="183">
        <v>13</v>
      </c>
      <c r="C396" s="184">
        <v>13</v>
      </c>
      <c r="D396" s="174">
        <v>139</v>
      </c>
      <c r="E396" s="183">
        <v>464</v>
      </c>
      <c r="F396" s="175">
        <v>0</v>
      </c>
      <c r="G396" s="137">
        <v>149</v>
      </c>
      <c r="H396" s="138">
        <v>476</v>
      </c>
      <c r="I396" s="280">
        <v>483</v>
      </c>
      <c r="J396" s="138">
        <v>132</v>
      </c>
      <c r="K396" s="189">
        <v>515</v>
      </c>
    </row>
    <row r="397" spans="1:11" ht="12.75">
      <c r="A397" s="224">
        <v>51</v>
      </c>
      <c r="B397" s="183">
        <v>8</v>
      </c>
      <c r="C397" s="184">
        <v>6</v>
      </c>
      <c r="D397" s="174">
        <v>108</v>
      </c>
      <c r="E397" s="183">
        <v>370</v>
      </c>
      <c r="F397" s="175">
        <v>0</v>
      </c>
      <c r="G397" s="137">
        <v>108</v>
      </c>
      <c r="H397" s="138">
        <v>381</v>
      </c>
      <c r="I397" s="280">
        <v>388</v>
      </c>
      <c r="J397" s="138">
        <v>101</v>
      </c>
      <c r="K397" s="189">
        <v>427</v>
      </c>
    </row>
    <row r="398" spans="1:11" ht="12.75">
      <c r="A398" s="224">
        <v>52</v>
      </c>
      <c r="B398" s="183">
        <v>11</v>
      </c>
      <c r="C398" s="184">
        <v>4</v>
      </c>
      <c r="D398" s="174">
        <v>105</v>
      </c>
      <c r="E398" s="183">
        <v>485</v>
      </c>
      <c r="F398" s="175">
        <v>0</v>
      </c>
      <c r="G398" s="137">
        <v>123</v>
      </c>
      <c r="H398" s="138">
        <v>471</v>
      </c>
      <c r="I398" s="280">
        <v>476</v>
      </c>
      <c r="J398" s="138">
        <v>110</v>
      </c>
      <c r="K398" s="189">
        <v>508</v>
      </c>
    </row>
    <row r="399" spans="1:11" ht="12.75">
      <c r="A399" s="224">
        <v>53</v>
      </c>
      <c r="B399" s="183">
        <v>6</v>
      </c>
      <c r="C399" s="184">
        <v>9</v>
      </c>
      <c r="D399" s="174">
        <v>92</v>
      </c>
      <c r="E399" s="183">
        <v>328</v>
      </c>
      <c r="F399" s="175">
        <v>0</v>
      </c>
      <c r="G399" s="137">
        <v>112</v>
      </c>
      <c r="H399" s="138">
        <v>321</v>
      </c>
      <c r="I399" s="280">
        <v>327</v>
      </c>
      <c r="J399" s="138">
        <v>103</v>
      </c>
      <c r="K399" s="189">
        <v>351</v>
      </c>
    </row>
    <row r="400" spans="1:11" ht="12.75">
      <c r="A400" s="224">
        <v>54</v>
      </c>
      <c r="B400" s="183">
        <v>2</v>
      </c>
      <c r="C400" s="184">
        <v>2</v>
      </c>
      <c r="D400" s="174">
        <v>31</v>
      </c>
      <c r="E400" s="183">
        <v>243</v>
      </c>
      <c r="F400" s="175">
        <v>0</v>
      </c>
      <c r="G400" s="137">
        <v>29</v>
      </c>
      <c r="H400" s="138">
        <v>241</v>
      </c>
      <c r="I400" s="280">
        <v>230</v>
      </c>
      <c r="J400" s="138">
        <v>35</v>
      </c>
      <c r="K400" s="189">
        <v>216</v>
      </c>
    </row>
    <row r="401" spans="1:11" ht="12.75">
      <c r="A401" s="224">
        <v>55</v>
      </c>
      <c r="B401" s="201">
        <v>10</v>
      </c>
      <c r="C401" s="171">
        <v>13</v>
      </c>
      <c r="D401" s="171">
        <v>90</v>
      </c>
      <c r="E401" s="171">
        <v>551</v>
      </c>
      <c r="F401" s="172">
        <v>0</v>
      </c>
      <c r="G401" s="340">
        <v>105</v>
      </c>
      <c r="H401" s="341">
        <v>541</v>
      </c>
      <c r="I401" s="343">
        <v>536</v>
      </c>
      <c r="J401" s="341">
        <v>102</v>
      </c>
      <c r="K401" s="194">
        <v>499</v>
      </c>
    </row>
    <row r="402" spans="1:11" ht="12.75">
      <c r="A402" s="224">
        <v>56</v>
      </c>
      <c r="B402" s="183">
        <v>2</v>
      </c>
      <c r="C402" s="184">
        <v>5</v>
      </c>
      <c r="D402" s="174">
        <v>74</v>
      </c>
      <c r="E402" s="183">
        <v>217</v>
      </c>
      <c r="F402" s="175">
        <v>0</v>
      </c>
      <c r="G402" s="137">
        <v>78</v>
      </c>
      <c r="H402" s="138">
        <v>216</v>
      </c>
      <c r="I402" s="280">
        <v>225</v>
      </c>
      <c r="J402" s="138">
        <v>69</v>
      </c>
      <c r="K402" s="189">
        <v>262</v>
      </c>
    </row>
    <row r="403" spans="1:11" ht="12.75">
      <c r="A403" s="224">
        <v>57</v>
      </c>
      <c r="B403" s="183">
        <v>1</v>
      </c>
      <c r="C403" s="184">
        <v>0</v>
      </c>
      <c r="D403" s="174">
        <v>9</v>
      </c>
      <c r="E403" s="183">
        <v>21</v>
      </c>
      <c r="F403" s="175">
        <v>0</v>
      </c>
      <c r="G403" s="137">
        <v>9</v>
      </c>
      <c r="H403" s="138">
        <v>20</v>
      </c>
      <c r="I403" s="280">
        <v>20</v>
      </c>
      <c r="J403" s="138">
        <v>9</v>
      </c>
      <c r="K403" s="189">
        <v>23</v>
      </c>
    </row>
    <row r="404" spans="1:11" ht="12.75">
      <c r="A404" s="224">
        <v>58</v>
      </c>
      <c r="B404" s="183">
        <v>2</v>
      </c>
      <c r="C404" s="184">
        <v>6</v>
      </c>
      <c r="D404" s="174">
        <v>90</v>
      </c>
      <c r="E404" s="183">
        <v>311</v>
      </c>
      <c r="F404" s="175">
        <v>0</v>
      </c>
      <c r="G404" s="137">
        <v>114</v>
      </c>
      <c r="H404" s="138">
        <v>289</v>
      </c>
      <c r="I404" s="280">
        <v>301</v>
      </c>
      <c r="J404" s="138">
        <v>98</v>
      </c>
      <c r="K404" s="189">
        <v>333</v>
      </c>
    </row>
    <row r="405" spans="1:11" ht="12.75">
      <c r="A405" s="224">
        <v>59</v>
      </c>
      <c r="B405" s="183">
        <v>9</v>
      </c>
      <c r="C405" s="184">
        <v>5</v>
      </c>
      <c r="D405" s="174">
        <v>101</v>
      </c>
      <c r="E405" s="183">
        <v>485</v>
      </c>
      <c r="F405" s="175">
        <v>0</v>
      </c>
      <c r="G405" s="137">
        <v>122</v>
      </c>
      <c r="H405" s="138">
        <v>474</v>
      </c>
      <c r="I405" s="280">
        <v>489</v>
      </c>
      <c r="J405" s="138">
        <v>99</v>
      </c>
      <c r="K405" s="189">
        <v>508</v>
      </c>
    </row>
    <row r="406" spans="1:11" ht="12.75">
      <c r="A406" s="210" t="s">
        <v>770</v>
      </c>
      <c r="B406" s="201">
        <v>37</v>
      </c>
      <c r="C406" s="171">
        <v>37</v>
      </c>
      <c r="D406" s="171">
        <v>1262</v>
      </c>
      <c r="E406" s="171">
        <v>2196</v>
      </c>
      <c r="F406" s="172">
        <v>0</v>
      </c>
      <c r="G406" s="340">
        <v>1374</v>
      </c>
      <c r="H406" s="341">
        <v>2139</v>
      </c>
      <c r="I406" s="344">
        <v>2176</v>
      </c>
      <c r="J406" s="341">
        <v>1303</v>
      </c>
      <c r="K406" s="194">
        <v>2406</v>
      </c>
    </row>
    <row r="407" spans="1:11" ht="12.75">
      <c r="A407" s="248" t="s">
        <v>771</v>
      </c>
      <c r="B407" s="201">
        <v>2</v>
      </c>
      <c r="C407" s="171">
        <v>2</v>
      </c>
      <c r="D407" s="171">
        <v>114</v>
      </c>
      <c r="E407" s="171">
        <v>276</v>
      </c>
      <c r="F407" s="172">
        <v>0</v>
      </c>
      <c r="G407" s="340">
        <v>120</v>
      </c>
      <c r="H407" s="341">
        <v>273</v>
      </c>
      <c r="I407" s="344">
        <v>271</v>
      </c>
      <c r="J407" s="341">
        <v>118</v>
      </c>
      <c r="K407" s="194">
        <v>281</v>
      </c>
    </row>
    <row r="408" spans="1:11" ht="12.75">
      <c r="A408" s="210" t="s">
        <v>772</v>
      </c>
      <c r="B408" s="201">
        <v>19</v>
      </c>
      <c r="C408" s="171">
        <v>39</v>
      </c>
      <c r="D408" s="171">
        <v>1476</v>
      </c>
      <c r="E408" s="171">
        <v>1676</v>
      </c>
      <c r="F408" s="172">
        <v>0</v>
      </c>
      <c r="G408" s="340">
        <v>1644</v>
      </c>
      <c r="H408" s="341">
        <v>1535</v>
      </c>
      <c r="I408" s="344">
        <v>1584</v>
      </c>
      <c r="J408" s="341">
        <v>1576</v>
      </c>
      <c r="K408" s="194">
        <v>1898</v>
      </c>
    </row>
    <row r="409" spans="1:11" ht="12.75">
      <c r="A409" s="336" t="s">
        <v>773</v>
      </c>
      <c r="B409" s="220">
        <v>3</v>
      </c>
      <c r="C409" s="179">
        <v>7</v>
      </c>
      <c r="D409" s="179">
        <v>106</v>
      </c>
      <c r="E409" s="179">
        <v>298</v>
      </c>
      <c r="F409" s="180">
        <v>0</v>
      </c>
      <c r="G409" s="322">
        <v>106</v>
      </c>
      <c r="H409" s="342">
        <v>307</v>
      </c>
      <c r="I409" s="345">
        <v>303</v>
      </c>
      <c r="J409" s="342">
        <v>108</v>
      </c>
      <c r="K409" s="195">
        <v>300</v>
      </c>
    </row>
    <row r="410" spans="1:11" ht="12.75">
      <c r="A410" s="32" t="s">
        <v>2</v>
      </c>
      <c r="B410" s="16">
        <f aca="true" t="shared" si="9" ref="B410:K410">SUM(B355:B409)</f>
        <v>528</v>
      </c>
      <c r="C410" s="16">
        <f t="shared" si="9"/>
        <v>536</v>
      </c>
      <c r="D410" s="16">
        <f t="shared" si="9"/>
        <v>10699</v>
      </c>
      <c r="E410" s="16">
        <f t="shared" si="9"/>
        <v>23497</v>
      </c>
      <c r="F410" s="16">
        <f t="shared" si="9"/>
        <v>1</v>
      </c>
      <c r="G410" s="16">
        <f t="shared" si="9"/>
        <v>11787</v>
      </c>
      <c r="H410" s="16">
        <f t="shared" si="9"/>
        <v>22954</v>
      </c>
      <c r="I410" s="16">
        <f t="shared" si="9"/>
        <v>23391</v>
      </c>
      <c r="J410" s="16">
        <f t="shared" si="9"/>
        <v>10816</v>
      </c>
      <c r="K410" s="16">
        <f t="shared" si="9"/>
        <v>25854</v>
      </c>
    </row>
    <row r="411" spans="1:11" ht="13.5" thickBot="1">
      <c r="A411" s="77"/>
      <c r="B411" s="30"/>
      <c r="C411" s="30"/>
      <c r="D411" s="30"/>
      <c r="E411" s="30"/>
      <c r="F411" s="30"/>
      <c r="G411" s="30"/>
      <c r="H411" s="30"/>
      <c r="I411" s="30"/>
      <c r="J411" s="30"/>
      <c r="K411" s="291"/>
    </row>
    <row r="412" spans="1:11" ht="13.5" thickBot="1">
      <c r="A412" s="18" t="s">
        <v>60</v>
      </c>
      <c r="B412" s="5"/>
      <c r="C412" s="5"/>
      <c r="D412" s="5"/>
      <c r="E412" s="5"/>
      <c r="F412" s="5"/>
      <c r="G412" s="5"/>
      <c r="H412" s="5"/>
      <c r="I412" s="5"/>
      <c r="J412" s="5"/>
      <c r="K412" s="292"/>
    </row>
    <row r="413" spans="1:11" ht="12.75">
      <c r="A413" s="9" t="s">
        <v>372</v>
      </c>
      <c r="B413" s="167">
        <v>4</v>
      </c>
      <c r="C413" s="182">
        <v>6</v>
      </c>
      <c r="D413" s="169">
        <v>115</v>
      </c>
      <c r="E413" s="181">
        <v>312</v>
      </c>
      <c r="F413" s="168">
        <v>0</v>
      </c>
      <c r="G413" s="232">
        <v>113</v>
      </c>
      <c r="H413" s="182">
        <v>318</v>
      </c>
      <c r="I413" s="167">
        <v>319</v>
      </c>
      <c r="J413" s="188">
        <v>111</v>
      </c>
      <c r="K413" s="486">
        <v>371</v>
      </c>
    </row>
    <row r="414" spans="1:11" ht="12.75">
      <c r="A414" s="9" t="s">
        <v>291</v>
      </c>
      <c r="B414" s="173">
        <v>1</v>
      </c>
      <c r="C414" s="184">
        <v>3</v>
      </c>
      <c r="D414" s="175">
        <v>63</v>
      </c>
      <c r="E414" s="183">
        <v>248</v>
      </c>
      <c r="F414" s="174">
        <v>0</v>
      </c>
      <c r="G414" s="137">
        <v>58</v>
      </c>
      <c r="H414" s="184">
        <v>252</v>
      </c>
      <c r="I414" s="173">
        <v>258</v>
      </c>
      <c r="J414" s="219">
        <v>56</v>
      </c>
      <c r="K414" s="140">
        <v>273</v>
      </c>
    </row>
    <row r="415" spans="1:11" ht="12.75">
      <c r="A415" s="9" t="s">
        <v>292</v>
      </c>
      <c r="B415" s="173">
        <v>13</v>
      </c>
      <c r="C415" s="184">
        <v>7</v>
      </c>
      <c r="D415" s="175">
        <v>140</v>
      </c>
      <c r="E415" s="183">
        <v>539</v>
      </c>
      <c r="F415" s="174">
        <v>0</v>
      </c>
      <c r="G415" s="137">
        <v>135</v>
      </c>
      <c r="H415" s="184">
        <v>558</v>
      </c>
      <c r="I415" s="173">
        <v>561</v>
      </c>
      <c r="J415" s="219">
        <v>137</v>
      </c>
      <c r="K415" s="140">
        <v>601</v>
      </c>
    </row>
    <row r="416" spans="1:11" ht="12.75">
      <c r="A416" s="9" t="s">
        <v>293</v>
      </c>
      <c r="B416" s="173">
        <v>8</v>
      </c>
      <c r="C416" s="184">
        <v>8</v>
      </c>
      <c r="D416" s="175">
        <v>130</v>
      </c>
      <c r="E416" s="183">
        <v>461</v>
      </c>
      <c r="F416" s="174">
        <v>0</v>
      </c>
      <c r="G416" s="137">
        <v>125</v>
      </c>
      <c r="H416" s="184">
        <v>477</v>
      </c>
      <c r="I416" s="173">
        <v>477</v>
      </c>
      <c r="J416" s="219">
        <v>127</v>
      </c>
      <c r="K416" s="140">
        <v>518</v>
      </c>
    </row>
    <row r="417" spans="1:11" ht="12.75">
      <c r="A417" s="9" t="s">
        <v>294</v>
      </c>
      <c r="B417" s="173">
        <v>3</v>
      </c>
      <c r="C417" s="184">
        <v>10</v>
      </c>
      <c r="D417" s="175">
        <v>135</v>
      </c>
      <c r="E417" s="183">
        <v>388</v>
      </c>
      <c r="F417" s="174">
        <v>0</v>
      </c>
      <c r="G417" s="137">
        <v>126</v>
      </c>
      <c r="H417" s="184">
        <v>399</v>
      </c>
      <c r="I417" s="173">
        <v>404</v>
      </c>
      <c r="J417" s="219">
        <v>121</v>
      </c>
      <c r="K417" s="140">
        <v>440</v>
      </c>
    </row>
    <row r="418" spans="1:11" ht="12.75">
      <c r="A418" s="9" t="s">
        <v>295</v>
      </c>
      <c r="B418" s="173">
        <v>3</v>
      </c>
      <c r="C418" s="184">
        <v>1</v>
      </c>
      <c r="D418" s="175">
        <v>103</v>
      </c>
      <c r="E418" s="183">
        <v>285</v>
      </c>
      <c r="F418" s="174">
        <v>0</v>
      </c>
      <c r="G418" s="137">
        <v>103</v>
      </c>
      <c r="H418" s="184">
        <v>285</v>
      </c>
      <c r="I418" s="173">
        <v>292</v>
      </c>
      <c r="J418" s="219">
        <v>95</v>
      </c>
      <c r="K418" s="140">
        <v>335</v>
      </c>
    </row>
    <row r="419" spans="1:11" ht="12.75">
      <c r="A419" s="9" t="s">
        <v>57</v>
      </c>
      <c r="B419" s="173">
        <v>19</v>
      </c>
      <c r="C419" s="184">
        <v>9</v>
      </c>
      <c r="D419" s="177">
        <v>389</v>
      </c>
      <c r="E419" s="183">
        <v>868</v>
      </c>
      <c r="F419" s="184">
        <v>0</v>
      </c>
      <c r="G419" s="322">
        <v>400</v>
      </c>
      <c r="H419" s="294">
        <v>867</v>
      </c>
      <c r="I419" s="186">
        <v>896</v>
      </c>
      <c r="J419" s="180">
        <v>377</v>
      </c>
      <c r="K419" s="331">
        <v>995</v>
      </c>
    </row>
    <row r="420" spans="1:11" ht="12.75">
      <c r="A420" s="32" t="s">
        <v>2</v>
      </c>
      <c r="B420" s="16">
        <f aca="true" t="shared" si="10" ref="B420:J420">SUM(B413:B419)</f>
        <v>51</v>
      </c>
      <c r="C420" s="16">
        <f t="shared" si="10"/>
        <v>44</v>
      </c>
      <c r="D420" s="16">
        <f t="shared" si="10"/>
        <v>1075</v>
      </c>
      <c r="E420" s="16">
        <f t="shared" si="10"/>
        <v>3101</v>
      </c>
      <c r="F420" s="16">
        <f t="shared" si="10"/>
        <v>0</v>
      </c>
      <c r="G420" s="16">
        <f t="shared" si="10"/>
        <v>1060</v>
      </c>
      <c r="H420" s="16">
        <f t="shared" si="10"/>
        <v>3156</v>
      </c>
      <c r="I420" s="16">
        <f t="shared" si="10"/>
        <v>3207</v>
      </c>
      <c r="J420" s="16">
        <f t="shared" si="10"/>
        <v>1024</v>
      </c>
      <c r="K420" s="16">
        <f>SUM(K413:K419)</f>
        <v>3533</v>
      </c>
    </row>
    <row r="421" spans="1:11" ht="15.75" customHeight="1" thickBot="1">
      <c r="A421" s="35"/>
      <c r="B421" s="17"/>
      <c r="C421" s="17"/>
      <c r="D421" s="17"/>
      <c r="E421" s="17"/>
      <c r="F421" s="17"/>
      <c r="G421" s="17"/>
      <c r="H421" s="17"/>
      <c r="I421" s="17"/>
      <c r="J421" s="17"/>
      <c r="K421" s="17"/>
    </row>
    <row r="422" spans="1:11" ht="13.5" thickBot="1">
      <c r="A422" s="18" t="s">
        <v>61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2.75">
      <c r="A423" s="86" t="s">
        <v>62</v>
      </c>
      <c r="B423" s="167">
        <v>4</v>
      </c>
      <c r="C423" s="168">
        <v>6</v>
      </c>
      <c r="D423" s="168">
        <v>80</v>
      </c>
      <c r="E423" s="181">
        <v>271</v>
      </c>
      <c r="F423" s="188">
        <v>0</v>
      </c>
      <c r="G423" s="167">
        <v>105</v>
      </c>
      <c r="H423" s="169">
        <v>254</v>
      </c>
      <c r="I423" s="167">
        <v>269</v>
      </c>
      <c r="J423" s="169">
        <v>87</v>
      </c>
      <c r="K423" s="167">
        <v>320</v>
      </c>
    </row>
    <row r="424" spans="1:11" ht="12.75">
      <c r="A424" s="86" t="s">
        <v>63</v>
      </c>
      <c r="B424" s="173">
        <v>2</v>
      </c>
      <c r="C424" s="174">
        <v>3</v>
      </c>
      <c r="D424" s="174">
        <v>59</v>
      </c>
      <c r="E424" s="183">
        <v>145</v>
      </c>
      <c r="F424" s="190">
        <v>0</v>
      </c>
      <c r="G424" s="173">
        <v>62</v>
      </c>
      <c r="H424" s="175">
        <v>145</v>
      </c>
      <c r="I424" s="173">
        <v>147</v>
      </c>
      <c r="J424" s="175">
        <v>60</v>
      </c>
      <c r="K424" s="173">
        <v>183</v>
      </c>
    </row>
    <row r="425" spans="1:11" s="290" customFormat="1" ht="12.75">
      <c r="A425" s="288" t="s">
        <v>748</v>
      </c>
      <c r="B425" s="162"/>
      <c r="C425" s="287"/>
      <c r="D425" s="287"/>
      <c r="E425" s="287"/>
      <c r="F425" s="287"/>
      <c r="G425" s="287"/>
      <c r="H425" s="287"/>
      <c r="I425" s="287"/>
      <c r="J425" s="287"/>
      <c r="K425" s="132"/>
    </row>
    <row r="426" spans="1:11" ht="12.75">
      <c r="A426" s="86" t="s">
        <v>617</v>
      </c>
      <c r="B426" s="173">
        <v>10</v>
      </c>
      <c r="C426" s="174">
        <v>1</v>
      </c>
      <c r="D426" s="174">
        <v>71</v>
      </c>
      <c r="E426" s="183">
        <v>254</v>
      </c>
      <c r="F426" s="190">
        <v>0</v>
      </c>
      <c r="G426" s="173">
        <v>67</v>
      </c>
      <c r="H426" s="175">
        <v>269</v>
      </c>
      <c r="I426" s="173">
        <v>269</v>
      </c>
      <c r="J426" s="175">
        <v>64</v>
      </c>
      <c r="K426" s="173">
        <v>305</v>
      </c>
    </row>
    <row r="427" spans="1:11" ht="12.75">
      <c r="A427" s="86" t="s">
        <v>618</v>
      </c>
      <c r="B427" s="186">
        <v>3</v>
      </c>
      <c r="C427" s="176">
        <v>0</v>
      </c>
      <c r="D427" s="176">
        <v>4</v>
      </c>
      <c r="E427" s="193">
        <v>118</v>
      </c>
      <c r="F427" s="192">
        <v>0</v>
      </c>
      <c r="G427" s="186">
        <v>8</v>
      </c>
      <c r="H427" s="177">
        <v>113</v>
      </c>
      <c r="I427" s="186">
        <v>116</v>
      </c>
      <c r="J427" s="177">
        <v>6</v>
      </c>
      <c r="K427" s="173">
        <v>119</v>
      </c>
    </row>
    <row r="428" spans="1:11" ht="12.75">
      <c r="A428" s="32" t="s">
        <v>2</v>
      </c>
      <c r="B428" s="16">
        <f aca="true" t="shared" si="11" ref="B428:K428">SUM(B423:B427)</f>
        <v>19</v>
      </c>
      <c r="C428" s="16">
        <f t="shared" si="11"/>
        <v>10</v>
      </c>
      <c r="D428" s="16">
        <f t="shared" si="11"/>
        <v>214</v>
      </c>
      <c r="E428" s="16">
        <f t="shared" si="11"/>
        <v>788</v>
      </c>
      <c r="F428" s="16">
        <f t="shared" si="11"/>
        <v>0</v>
      </c>
      <c r="G428" s="16">
        <f t="shared" si="11"/>
        <v>242</v>
      </c>
      <c r="H428" s="16">
        <f t="shared" si="11"/>
        <v>781</v>
      </c>
      <c r="I428" s="16">
        <f t="shared" si="11"/>
        <v>801</v>
      </c>
      <c r="J428" s="16">
        <f t="shared" si="11"/>
        <v>217</v>
      </c>
      <c r="K428" s="16">
        <f t="shared" si="11"/>
        <v>927</v>
      </c>
    </row>
    <row r="429" spans="1:11" ht="17.25" customHeight="1" thickBot="1">
      <c r="A429" s="78"/>
      <c r="B429" s="17"/>
      <c r="C429" s="17"/>
      <c r="D429" s="17"/>
      <c r="E429" s="17"/>
      <c r="F429" s="17"/>
      <c r="G429" s="17"/>
      <c r="H429" s="17"/>
      <c r="I429" s="17"/>
      <c r="J429" s="17"/>
      <c r="K429" s="17"/>
    </row>
    <row r="430" spans="1:11" ht="13.5" thickBot="1">
      <c r="A430" s="18" t="s">
        <v>66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2.75">
      <c r="A431" s="9" t="s">
        <v>210</v>
      </c>
      <c r="B431" s="173">
        <v>2</v>
      </c>
      <c r="C431" s="174">
        <v>2</v>
      </c>
      <c r="D431" s="184">
        <v>82</v>
      </c>
      <c r="E431" s="174">
        <v>181</v>
      </c>
      <c r="F431" s="190">
        <v>0</v>
      </c>
      <c r="G431" s="173">
        <v>85</v>
      </c>
      <c r="H431" s="222">
        <v>180</v>
      </c>
      <c r="I431" s="167">
        <v>193</v>
      </c>
      <c r="J431" s="169">
        <v>69</v>
      </c>
      <c r="K431" s="187">
        <v>226</v>
      </c>
    </row>
    <row r="432" spans="1:11" ht="12.75">
      <c r="A432" s="9" t="s">
        <v>211</v>
      </c>
      <c r="B432" s="173">
        <v>1</v>
      </c>
      <c r="C432" s="176">
        <v>5</v>
      </c>
      <c r="D432" s="294">
        <v>75</v>
      </c>
      <c r="E432" s="179">
        <v>190</v>
      </c>
      <c r="F432" s="190">
        <v>0</v>
      </c>
      <c r="G432" s="186">
        <v>76</v>
      </c>
      <c r="H432" s="222">
        <v>191</v>
      </c>
      <c r="I432" s="186">
        <v>200</v>
      </c>
      <c r="J432" s="177">
        <v>61</v>
      </c>
      <c r="K432" s="191">
        <v>235</v>
      </c>
    </row>
    <row r="433" spans="1:11" ht="12.75">
      <c r="A433" s="32" t="s">
        <v>2</v>
      </c>
      <c r="B433" s="16">
        <f aca="true" t="shared" si="12" ref="B433:J433">SUM(B431:B432)</f>
        <v>3</v>
      </c>
      <c r="C433" s="16">
        <f t="shared" si="12"/>
        <v>7</v>
      </c>
      <c r="D433" s="16">
        <f t="shared" si="12"/>
        <v>157</v>
      </c>
      <c r="E433" s="16">
        <f t="shared" si="12"/>
        <v>371</v>
      </c>
      <c r="F433" s="16">
        <f t="shared" si="12"/>
        <v>0</v>
      </c>
      <c r="G433" s="16">
        <f t="shared" si="12"/>
        <v>161</v>
      </c>
      <c r="H433" s="16">
        <f t="shared" si="12"/>
        <v>371</v>
      </c>
      <c r="I433" s="16">
        <f t="shared" si="12"/>
        <v>393</v>
      </c>
      <c r="J433" s="16">
        <f t="shared" si="12"/>
        <v>130</v>
      </c>
      <c r="K433" s="16">
        <f>SUM(K431:K432)</f>
        <v>461</v>
      </c>
    </row>
    <row r="434" spans="1:11" ht="13.5" thickBot="1">
      <c r="A434" s="35"/>
      <c r="B434" s="17"/>
      <c r="C434" s="17"/>
      <c r="D434" s="17"/>
      <c r="E434" s="17"/>
      <c r="F434" s="17"/>
      <c r="G434" s="17"/>
      <c r="H434" s="17"/>
      <c r="I434" s="17"/>
      <c r="J434" s="17"/>
      <c r="K434" s="17"/>
    </row>
    <row r="435" spans="1:11" ht="13.5" thickBot="1">
      <c r="A435" s="18" t="s">
        <v>67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ht="12.75">
      <c r="A436" s="236" t="s">
        <v>373</v>
      </c>
      <c r="B436" s="167">
        <v>4</v>
      </c>
      <c r="C436" s="168">
        <v>9</v>
      </c>
      <c r="D436" s="168">
        <v>278</v>
      </c>
      <c r="E436" s="181">
        <v>826</v>
      </c>
      <c r="F436" s="188">
        <v>0</v>
      </c>
      <c r="G436" s="168">
        <v>276</v>
      </c>
      <c r="H436" s="169">
        <v>821</v>
      </c>
      <c r="I436" s="167">
        <v>825</v>
      </c>
      <c r="J436" s="169">
        <v>261</v>
      </c>
      <c r="K436" s="187">
        <v>921</v>
      </c>
    </row>
    <row r="437" spans="1:11" ht="12.75">
      <c r="A437" s="237" t="s">
        <v>446</v>
      </c>
      <c r="B437" s="170">
        <v>1</v>
      </c>
      <c r="C437" s="171">
        <v>3</v>
      </c>
      <c r="D437" s="171">
        <v>92</v>
      </c>
      <c r="E437" s="201">
        <v>449</v>
      </c>
      <c r="F437" s="219">
        <v>0</v>
      </c>
      <c r="G437" s="171">
        <v>101</v>
      </c>
      <c r="H437" s="172">
        <v>444</v>
      </c>
      <c r="I437" s="170">
        <v>448</v>
      </c>
      <c r="J437" s="172">
        <v>89</v>
      </c>
      <c r="K437" s="194">
        <v>482</v>
      </c>
    </row>
    <row r="438" spans="1:11" ht="12.75">
      <c r="A438" s="237" t="s">
        <v>447</v>
      </c>
      <c r="B438" s="170">
        <v>8</v>
      </c>
      <c r="C438" s="171">
        <v>11</v>
      </c>
      <c r="D438" s="171">
        <v>253</v>
      </c>
      <c r="E438" s="201">
        <v>965</v>
      </c>
      <c r="F438" s="219">
        <v>0</v>
      </c>
      <c r="G438" s="171">
        <v>285</v>
      </c>
      <c r="H438" s="172">
        <v>939</v>
      </c>
      <c r="I438" s="170">
        <v>980</v>
      </c>
      <c r="J438" s="172">
        <v>246</v>
      </c>
      <c r="K438" s="194">
        <v>1066</v>
      </c>
    </row>
    <row r="439" spans="1:11" ht="12.75">
      <c r="A439" s="237" t="s">
        <v>448</v>
      </c>
      <c r="B439" s="170">
        <v>5</v>
      </c>
      <c r="C439" s="171">
        <v>6</v>
      </c>
      <c r="D439" s="171">
        <v>226</v>
      </c>
      <c r="E439" s="201">
        <v>169</v>
      </c>
      <c r="F439" s="219">
        <v>0</v>
      </c>
      <c r="G439" s="171">
        <v>225</v>
      </c>
      <c r="H439" s="172">
        <v>172</v>
      </c>
      <c r="I439" s="170">
        <v>182</v>
      </c>
      <c r="J439" s="172">
        <v>223</v>
      </c>
      <c r="K439" s="194">
        <v>309</v>
      </c>
    </row>
    <row r="440" spans="1:11" ht="15.75" customHeight="1">
      <c r="A440" s="237" t="s">
        <v>449</v>
      </c>
      <c r="B440" s="170">
        <v>5</v>
      </c>
      <c r="C440" s="171">
        <v>6</v>
      </c>
      <c r="D440" s="171">
        <v>325</v>
      </c>
      <c r="E440" s="201">
        <v>469</v>
      </c>
      <c r="F440" s="219">
        <v>0</v>
      </c>
      <c r="G440" s="171">
        <v>313</v>
      </c>
      <c r="H440" s="172">
        <v>483</v>
      </c>
      <c r="I440" s="170">
        <v>505</v>
      </c>
      <c r="J440" s="172">
        <v>293</v>
      </c>
      <c r="K440" s="194">
        <v>642</v>
      </c>
    </row>
    <row r="441" spans="1:11" ht="12.75">
      <c r="A441" s="237" t="s">
        <v>450</v>
      </c>
      <c r="B441" s="170">
        <v>15</v>
      </c>
      <c r="C441" s="171">
        <v>13</v>
      </c>
      <c r="D441" s="171">
        <v>476</v>
      </c>
      <c r="E441" s="201">
        <v>535</v>
      </c>
      <c r="F441" s="219">
        <v>0</v>
      </c>
      <c r="G441" s="171">
        <v>472</v>
      </c>
      <c r="H441" s="172">
        <v>554</v>
      </c>
      <c r="I441" s="170">
        <v>585</v>
      </c>
      <c r="J441" s="172">
        <v>446</v>
      </c>
      <c r="K441" s="194">
        <v>810</v>
      </c>
    </row>
    <row r="442" spans="1:11" ht="12.75">
      <c r="A442" s="237" t="s">
        <v>451</v>
      </c>
      <c r="B442" s="170">
        <v>7</v>
      </c>
      <c r="C442" s="171">
        <v>20</v>
      </c>
      <c r="D442" s="171">
        <v>531</v>
      </c>
      <c r="E442" s="201">
        <v>453</v>
      </c>
      <c r="F442" s="219">
        <v>0</v>
      </c>
      <c r="G442" s="171">
        <v>512</v>
      </c>
      <c r="H442" s="172">
        <v>479</v>
      </c>
      <c r="I442" s="170">
        <v>527</v>
      </c>
      <c r="J442" s="172">
        <v>464</v>
      </c>
      <c r="K442" s="194">
        <v>749</v>
      </c>
    </row>
    <row r="443" spans="1:11" ht="12.75">
      <c r="A443" s="237" t="s">
        <v>452</v>
      </c>
      <c r="B443" s="170">
        <v>4</v>
      </c>
      <c r="C443" s="171">
        <v>5</v>
      </c>
      <c r="D443" s="171">
        <v>200</v>
      </c>
      <c r="E443" s="201">
        <v>174</v>
      </c>
      <c r="F443" s="219">
        <v>0</v>
      </c>
      <c r="G443" s="171">
        <v>187</v>
      </c>
      <c r="H443" s="172">
        <v>189</v>
      </c>
      <c r="I443" s="170">
        <v>203</v>
      </c>
      <c r="J443" s="172">
        <v>179</v>
      </c>
      <c r="K443" s="194">
        <v>301</v>
      </c>
    </row>
    <row r="444" spans="1:11" ht="12.75">
      <c r="A444" s="237" t="s">
        <v>453</v>
      </c>
      <c r="B444" s="170">
        <v>17</v>
      </c>
      <c r="C444" s="171">
        <v>12</v>
      </c>
      <c r="D444" s="171">
        <v>493</v>
      </c>
      <c r="E444" s="201">
        <v>698</v>
      </c>
      <c r="F444" s="219">
        <v>0</v>
      </c>
      <c r="G444" s="171">
        <v>468</v>
      </c>
      <c r="H444" s="172">
        <v>738</v>
      </c>
      <c r="I444" s="170">
        <v>751</v>
      </c>
      <c r="J444" s="172">
        <v>450</v>
      </c>
      <c r="K444" s="194">
        <v>995</v>
      </c>
    </row>
    <row r="445" spans="1:11" ht="12.75">
      <c r="A445" s="237" t="s">
        <v>454</v>
      </c>
      <c r="B445" s="170">
        <v>6</v>
      </c>
      <c r="C445" s="171">
        <v>4</v>
      </c>
      <c r="D445" s="171">
        <v>412</v>
      </c>
      <c r="E445" s="201">
        <v>672</v>
      </c>
      <c r="F445" s="219">
        <v>0</v>
      </c>
      <c r="G445" s="171">
        <v>422</v>
      </c>
      <c r="H445" s="172">
        <v>653</v>
      </c>
      <c r="I445" s="170">
        <v>703</v>
      </c>
      <c r="J445" s="172">
        <v>371</v>
      </c>
      <c r="K445" s="194">
        <v>885</v>
      </c>
    </row>
    <row r="446" spans="1:11" ht="12.75">
      <c r="A446" s="238" t="s">
        <v>455</v>
      </c>
      <c r="B446" s="170">
        <v>8</v>
      </c>
      <c r="C446" s="171">
        <v>5</v>
      </c>
      <c r="D446" s="171">
        <v>481</v>
      </c>
      <c r="E446" s="201">
        <v>614</v>
      </c>
      <c r="F446" s="219">
        <v>0</v>
      </c>
      <c r="G446" s="171">
        <v>479</v>
      </c>
      <c r="H446" s="172">
        <v>619</v>
      </c>
      <c r="I446" s="170">
        <v>662</v>
      </c>
      <c r="J446" s="172">
        <v>433</v>
      </c>
      <c r="K446" s="194">
        <v>872</v>
      </c>
    </row>
    <row r="447" spans="1:11" ht="12.75">
      <c r="A447" s="237" t="s">
        <v>456</v>
      </c>
      <c r="B447" s="170">
        <v>12</v>
      </c>
      <c r="C447" s="171">
        <v>6</v>
      </c>
      <c r="D447" s="171">
        <v>413</v>
      </c>
      <c r="E447" s="201">
        <v>349</v>
      </c>
      <c r="F447" s="219">
        <v>0</v>
      </c>
      <c r="G447" s="171">
        <v>404</v>
      </c>
      <c r="H447" s="172">
        <v>360</v>
      </c>
      <c r="I447" s="170">
        <v>395</v>
      </c>
      <c r="J447" s="172">
        <v>375</v>
      </c>
      <c r="K447" s="194">
        <v>600</v>
      </c>
    </row>
    <row r="448" spans="1:11" ht="12.75">
      <c r="A448" s="237" t="s">
        <v>457</v>
      </c>
      <c r="B448" s="170">
        <v>19</v>
      </c>
      <c r="C448" s="171">
        <v>18</v>
      </c>
      <c r="D448" s="171">
        <v>685</v>
      </c>
      <c r="E448" s="201">
        <v>1178</v>
      </c>
      <c r="F448" s="219">
        <v>0</v>
      </c>
      <c r="G448" s="171">
        <v>647</v>
      </c>
      <c r="H448" s="172">
        <v>1213</v>
      </c>
      <c r="I448" s="170">
        <v>1260</v>
      </c>
      <c r="J448" s="172">
        <v>605</v>
      </c>
      <c r="K448" s="194">
        <v>1536</v>
      </c>
    </row>
    <row r="449" spans="1:11" ht="12.75">
      <c r="A449" s="237" t="s">
        <v>458</v>
      </c>
      <c r="B449" s="170">
        <v>11</v>
      </c>
      <c r="C449" s="171">
        <v>13</v>
      </c>
      <c r="D449" s="171">
        <v>386</v>
      </c>
      <c r="E449" s="201">
        <v>518</v>
      </c>
      <c r="F449" s="219">
        <v>0</v>
      </c>
      <c r="G449" s="171">
        <v>374</v>
      </c>
      <c r="H449" s="172">
        <v>543</v>
      </c>
      <c r="I449" s="170">
        <v>557</v>
      </c>
      <c r="J449" s="172">
        <v>364</v>
      </c>
      <c r="K449" s="194">
        <v>742</v>
      </c>
    </row>
    <row r="450" spans="1:11" ht="12.75">
      <c r="A450" s="237" t="s">
        <v>459</v>
      </c>
      <c r="B450" s="170">
        <v>6</v>
      </c>
      <c r="C450" s="171">
        <v>8</v>
      </c>
      <c r="D450" s="171">
        <v>271</v>
      </c>
      <c r="E450" s="201">
        <v>349</v>
      </c>
      <c r="F450" s="219">
        <v>0</v>
      </c>
      <c r="G450" s="171">
        <v>260</v>
      </c>
      <c r="H450" s="172">
        <v>371</v>
      </c>
      <c r="I450" s="170">
        <v>385</v>
      </c>
      <c r="J450" s="172">
        <v>247</v>
      </c>
      <c r="K450" s="194">
        <v>506</v>
      </c>
    </row>
    <row r="451" spans="1:11" ht="12.75">
      <c r="A451" s="237" t="s">
        <v>460</v>
      </c>
      <c r="B451" s="170">
        <v>7</v>
      </c>
      <c r="C451" s="171">
        <v>10</v>
      </c>
      <c r="D451" s="171">
        <v>371</v>
      </c>
      <c r="E451" s="201">
        <v>373</v>
      </c>
      <c r="F451" s="219">
        <v>0</v>
      </c>
      <c r="G451" s="171">
        <v>358</v>
      </c>
      <c r="H451" s="172">
        <v>383</v>
      </c>
      <c r="I451" s="170">
        <v>399</v>
      </c>
      <c r="J451" s="172">
        <v>341</v>
      </c>
      <c r="K451" s="194">
        <v>604</v>
      </c>
    </row>
    <row r="452" spans="1:11" ht="12.75">
      <c r="A452" s="237" t="s">
        <v>461</v>
      </c>
      <c r="B452" s="170">
        <v>2</v>
      </c>
      <c r="C452" s="171">
        <v>2</v>
      </c>
      <c r="D452" s="171">
        <v>78</v>
      </c>
      <c r="E452" s="201">
        <v>293</v>
      </c>
      <c r="F452" s="219">
        <v>0</v>
      </c>
      <c r="G452" s="171">
        <v>80</v>
      </c>
      <c r="H452" s="172">
        <v>295</v>
      </c>
      <c r="I452" s="170">
        <v>301</v>
      </c>
      <c r="J452" s="172">
        <v>71</v>
      </c>
      <c r="K452" s="194">
        <v>332</v>
      </c>
    </row>
    <row r="453" spans="1:11" ht="12.75">
      <c r="A453" s="237" t="s">
        <v>462</v>
      </c>
      <c r="B453" s="170">
        <v>2</v>
      </c>
      <c r="C453" s="171">
        <v>11</v>
      </c>
      <c r="D453" s="171">
        <v>223</v>
      </c>
      <c r="E453" s="201">
        <v>807</v>
      </c>
      <c r="F453" s="219">
        <v>0</v>
      </c>
      <c r="G453" s="171">
        <v>228</v>
      </c>
      <c r="H453" s="172">
        <v>802</v>
      </c>
      <c r="I453" s="170">
        <v>822</v>
      </c>
      <c r="J453" s="172">
        <v>207</v>
      </c>
      <c r="K453" s="194">
        <v>914</v>
      </c>
    </row>
    <row r="454" spans="1:11" ht="12.75">
      <c r="A454" s="237" t="s">
        <v>463</v>
      </c>
      <c r="B454" s="170">
        <v>10</v>
      </c>
      <c r="C454" s="171">
        <v>10</v>
      </c>
      <c r="D454" s="171">
        <v>302</v>
      </c>
      <c r="E454" s="201">
        <v>1056</v>
      </c>
      <c r="F454" s="219">
        <v>0</v>
      </c>
      <c r="G454" s="171">
        <v>341</v>
      </c>
      <c r="H454" s="172">
        <v>1029</v>
      </c>
      <c r="I454" s="170">
        <v>1074</v>
      </c>
      <c r="J454" s="172">
        <v>288</v>
      </c>
      <c r="K454" s="194">
        <v>1180</v>
      </c>
    </row>
    <row r="455" spans="1:11" ht="12.75">
      <c r="A455" s="237" t="s">
        <v>464</v>
      </c>
      <c r="B455" s="170">
        <v>7</v>
      </c>
      <c r="C455" s="171">
        <v>8</v>
      </c>
      <c r="D455" s="171">
        <v>207</v>
      </c>
      <c r="E455" s="201">
        <v>559</v>
      </c>
      <c r="F455" s="219">
        <v>0</v>
      </c>
      <c r="G455" s="171">
        <v>206</v>
      </c>
      <c r="H455" s="172">
        <v>570</v>
      </c>
      <c r="I455" s="170">
        <v>584</v>
      </c>
      <c r="J455" s="172">
        <v>193</v>
      </c>
      <c r="K455" s="194">
        <v>665</v>
      </c>
    </row>
    <row r="456" spans="1:11" ht="12.75">
      <c r="A456" s="237" t="s">
        <v>465</v>
      </c>
      <c r="B456" s="170">
        <v>12</v>
      </c>
      <c r="C456" s="171">
        <v>3</v>
      </c>
      <c r="D456" s="171">
        <v>383</v>
      </c>
      <c r="E456" s="201">
        <v>1114</v>
      </c>
      <c r="F456" s="219">
        <v>0</v>
      </c>
      <c r="G456" s="171">
        <v>395</v>
      </c>
      <c r="H456" s="172">
        <v>1100</v>
      </c>
      <c r="I456" s="170">
        <v>1151</v>
      </c>
      <c r="J456" s="172">
        <v>340</v>
      </c>
      <c r="K456" s="194">
        <v>1284</v>
      </c>
    </row>
    <row r="457" spans="1:11" ht="12.75">
      <c r="A457" s="237" t="s">
        <v>466</v>
      </c>
      <c r="B457" s="170">
        <v>7</v>
      </c>
      <c r="C457" s="171">
        <v>8</v>
      </c>
      <c r="D457" s="171">
        <v>367</v>
      </c>
      <c r="E457" s="201">
        <v>888</v>
      </c>
      <c r="F457" s="219">
        <v>0</v>
      </c>
      <c r="G457" s="171">
        <v>375</v>
      </c>
      <c r="H457" s="172">
        <v>878</v>
      </c>
      <c r="I457" s="170">
        <v>903</v>
      </c>
      <c r="J457" s="172">
        <v>344</v>
      </c>
      <c r="K457" s="194">
        <v>1056</v>
      </c>
    </row>
    <row r="458" spans="1:11" ht="12.75">
      <c r="A458" s="237" t="s">
        <v>467</v>
      </c>
      <c r="B458" s="170">
        <v>5</v>
      </c>
      <c r="C458" s="171">
        <v>12</v>
      </c>
      <c r="D458" s="171">
        <v>391</v>
      </c>
      <c r="E458" s="201">
        <v>650</v>
      </c>
      <c r="F458" s="219">
        <v>0</v>
      </c>
      <c r="G458" s="171">
        <v>383</v>
      </c>
      <c r="H458" s="172">
        <v>653</v>
      </c>
      <c r="I458" s="170">
        <v>659</v>
      </c>
      <c r="J458" s="172">
        <v>376</v>
      </c>
      <c r="K458" s="194">
        <v>772</v>
      </c>
    </row>
    <row r="459" spans="1:11" ht="12.75">
      <c r="A459" s="237" t="s">
        <v>468</v>
      </c>
      <c r="B459" s="170">
        <v>8</v>
      </c>
      <c r="C459" s="171">
        <v>5</v>
      </c>
      <c r="D459" s="171">
        <v>162</v>
      </c>
      <c r="E459" s="201">
        <v>604</v>
      </c>
      <c r="F459" s="219">
        <v>0</v>
      </c>
      <c r="G459" s="171">
        <v>172</v>
      </c>
      <c r="H459" s="172">
        <v>596</v>
      </c>
      <c r="I459" s="170">
        <v>612</v>
      </c>
      <c r="J459" s="172">
        <v>151</v>
      </c>
      <c r="K459" s="194">
        <v>663</v>
      </c>
    </row>
    <row r="460" spans="1:11" ht="12.75">
      <c r="A460" s="237" t="s">
        <v>469</v>
      </c>
      <c r="B460" s="170">
        <v>6</v>
      </c>
      <c r="C460" s="171">
        <v>5</v>
      </c>
      <c r="D460" s="171">
        <v>124</v>
      </c>
      <c r="E460" s="201">
        <v>453</v>
      </c>
      <c r="F460" s="219">
        <v>0</v>
      </c>
      <c r="G460" s="171">
        <v>134</v>
      </c>
      <c r="H460" s="172">
        <v>450</v>
      </c>
      <c r="I460" s="170">
        <v>459</v>
      </c>
      <c r="J460" s="172">
        <v>120</v>
      </c>
      <c r="K460" s="194">
        <v>505</v>
      </c>
    </row>
    <row r="461" spans="1:11" ht="12.75">
      <c r="A461" s="237" t="s">
        <v>470</v>
      </c>
      <c r="B461" s="170">
        <v>4</v>
      </c>
      <c r="C461" s="171">
        <v>4</v>
      </c>
      <c r="D461" s="171">
        <v>102</v>
      </c>
      <c r="E461" s="201">
        <v>403</v>
      </c>
      <c r="F461" s="219">
        <v>0</v>
      </c>
      <c r="G461" s="171">
        <v>107</v>
      </c>
      <c r="H461" s="172">
        <v>400</v>
      </c>
      <c r="I461" s="170">
        <v>406</v>
      </c>
      <c r="J461" s="172">
        <v>97</v>
      </c>
      <c r="K461" s="194">
        <v>437</v>
      </c>
    </row>
    <row r="462" spans="1:11" ht="12.75">
      <c r="A462" s="237" t="s">
        <v>471</v>
      </c>
      <c r="B462" s="170">
        <v>9</v>
      </c>
      <c r="C462" s="171">
        <v>10</v>
      </c>
      <c r="D462" s="171">
        <v>164</v>
      </c>
      <c r="E462" s="201">
        <v>714</v>
      </c>
      <c r="F462" s="219">
        <v>0</v>
      </c>
      <c r="G462" s="171">
        <v>180</v>
      </c>
      <c r="H462" s="172">
        <v>694</v>
      </c>
      <c r="I462" s="170">
        <v>727</v>
      </c>
      <c r="J462" s="172">
        <v>158</v>
      </c>
      <c r="K462" s="194">
        <v>797</v>
      </c>
    </row>
    <row r="463" spans="1:11" ht="12.75">
      <c r="A463" s="237" t="s">
        <v>472</v>
      </c>
      <c r="B463" s="170">
        <v>8</v>
      </c>
      <c r="C463" s="171">
        <v>7</v>
      </c>
      <c r="D463" s="171">
        <v>203</v>
      </c>
      <c r="E463" s="201">
        <v>406</v>
      </c>
      <c r="F463" s="219">
        <v>0</v>
      </c>
      <c r="G463" s="171">
        <v>223</v>
      </c>
      <c r="H463" s="172">
        <v>397</v>
      </c>
      <c r="I463" s="170">
        <v>415</v>
      </c>
      <c r="J463" s="172">
        <v>204</v>
      </c>
      <c r="K463" s="194">
        <v>506</v>
      </c>
    </row>
    <row r="464" spans="1:11" ht="12.75">
      <c r="A464" s="237" t="s">
        <v>473</v>
      </c>
      <c r="B464" s="170">
        <v>5</v>
      </c>
      <c r="C464" s="171">
        <v>5</v>
      </c>
      <c r="D464" s="171">
        <v>167</v>
      </c>
      <c r="E464" s="201">
        <v>693</v>
      </c>
      <c r="F464" s="219">
        <v>0</v>
      </c>
      <c r="G464" s="171">
        <v>169</v>
      </c>
      <c r="H464" s="172">
        <v>684</v>
      </c>
      <c r="I464" s="170">
        <v>710</v>
      </c>
      <c r="J464" s="172">
        <v>146</v>
      </c>
      <c r="K464" s="194">
        <v>764</v>
      </c>
    </row>
    <row r="465" spans="1:11" ht="12.75">
      <c r="A465" s="237" t="s">
        <v>474</v>
      </c>
      <c r="B465" s="170">
        <v>10</v>
      </c>
      <c r="C465" s="171">
        <v>5</v>
      </c>
      <c r="D465" s="171">
        <v>58</v>
      </c>
      <c r="E465" s="201">
        <v>349</v>
      </c>
      <c r="F465" s="219">
        <v>0</v>
      </c>
      <c r="G465" s="171">
        <v>67</v>
      </c>
      <c r="H465" s="172">
        <v>350</v>
      </c>
      <c r="I465" s="170">
        <v>343</v>
      </c>
      <c r="J465" s="172">
        <v>78</v>
      </c>
      <c r="K465" s="194">
        <v>377</v>
      </c>
    </row>
    <row r="466" spans="1:11" ht="12.75">
      <c r="A466" s="237" t="s">
        <v>475</v>
      </c>
      <c r="B466" s="170">
        <v>6</v>
      </c>
      <c r="C466" s="171">
        <v>4</v>
      </c>
      <c r="D466" s="171">
        <v>230</v>
      </c>
      <c r="E466" s="201">
        <v>718</v>
      </c>
      <c r="F466" s="219">
        <v>0</v>
      </c>
      <c r="G466" s="171">
        <v>227</v>
      </c>
      <c r="H466" s="172">
        <v>716</v>
      </c>
      <c r="I466" s="170">
        <v>737</v>
      </c>
      <c r="J466" s="172">
        <v>208</v>
      </c>
      <c r="K466" s="194">
        <v>813</v>
      </c>
    </row>
    <row r="467" spans="1:11" ht="14.25" customHeight="1">
      <c r="A467" s="237" t="s">
        <v>476</v>
      </c>
      <c r="B467" s="170">
        <v>11</v>
      </c>
      <c r="C467" s="171">
        <v>15</v>
      </c>
      <c r="D467" s="171">
        <v>422</v>
      </c>
      <c r="E467" s="201">
        <v>1152</v>
      </c>
      <c r="F467" s="219">
        <v>0</v>
      </c>
      <c r="G467" s="171">
        <v>431</v>
      </c>
      <c r="H467" s="172">
        <v>1139</v>
      </c>
      <c r="I467" s="170">
        <v>1185</v>
      </c>
      <c r="J467" s="172">
        <v>393</v>
      </c>
      <c r="K467" s="194">
        <v>1370</v>
      </c>
    </row>
    <row r="468" spans="1:11" ht="12.75">
      <c r="A468" s="237" t="s">
        <v>477</v>
      </c>
      <c r="B468" s="170">
        <v>11</v>
      </c>
      <c r="C468" s="171">
        <v>10</v>
      </c>
      <c r="D468" s="171">
        <v>425</v>
      </c>
      <c r="E468" s="201">
        <v>992</v>
      </c>
      <c r="F468" s="219">
        <v>0</v>
      </c>
      <c r="G468" s="171">
        <v>383</v>
      </c>
      <c r="H468" s="172">
        <v>1034</v>
      </c>
      <c r="I468" s="170">
        <v>1043</v>
      </c>
      <c r="J468" s="172">
        <v>372</v>
      </c>
      <c r="K468" s="194">
        <v>1184</v>
      </c>
    </row>
    <row r="469" spans="1:11" ht="12.75">
      <c r="A469" s="237" t="s">
        <v>478</v>
      </c>
      <c r="B469" s="170">
        <v>9</v>
      </c>
      <c r="C469" s="171">
        <v>20</v>
      </c>
      <c r="D469" s="171">
        <v>329</v>
      </c>
      <c r="E469" s="201">
        <v>1416</v>
      </c>
      <c r="F469" s="219">
        <v>0</v>
      </c>
      <c r="G469" s="171">
        <v>366</v>
      </c>
      <c r="H469" s="172">
        <v>1381</v>
      </c>
      <c r="I469" s="170">
        <v>1419</v>
      </c>
      <c r="J469" s="172">
        <v>326</v>
      </c>
      <c r="K469" s="194">
        <v>1533</v>
      </c>
    </row>
    <row r="470" spans="1:11" ht="12.75">
      <c r="A470" s="237" t="s">
        <v>479</v>
      </c>
      <c r="B470" s="170">
        <v>4</v>
      </c>
      <c r="C470" s="171">
        <v>4</v>
      </c>
      <c r="D470" s="171">
        <v>111</v>
      </c>
      <c r="E470" s="201">
        <v>341</v>
      </c>
      <c r="F470" s="219">
        <v>0</v>
      </c>
      <c r="G470" s="171">
        <v>114</v>
      </c>
      <c r="H470" s="172">
        <v>340</v>
      </c>
      <c r="I470" s="170">
        <v>348</v>
      </c>
      <c r="J470" s="172">
        <v>107</v>
      </c>
      <c r="K470" s="194">
        <v>390</v>
      </c>
    </row>
    <row r="471" spans="1:11" ht="12.75">
      <c r="A471" s="237" t="s">
        <v>480</v>
      </c>
      <c r="B471" s="170">
        <v>2</v>
      </c>
      <c r="C471" s="171">
        <v>0</v>
      </c>
      <c r="D471" s="171">
        <v>88</v>
      </c>
      <c r="E471" s="201">
        <v>160</v>
      </c>
      <c r="F471" s="219">
        <v>1</v>
      </c>
      <c r="G471" s="171">
        <v>86</v>
      </c>
      <c r="H471" s="172">
        <v>163</v>
      </c>
      <c r="I471" s="170">
        <v>159</v>
      </c>
      <c r="J471" s="172">
        <v>87</v>
      </c>
      <c r="K471" s="194">
        <v>211</v>
      </c>
    </row>
    <row r="472" spans="1:11" ht="12.75">
      <c r="A472" s="237" t="s">
        <v>481</v>
      </c>
      <c r="B472" s="170">
        <v>10</v>
      </c>
      <c r="C472" s="171">
        <v>10</v>
      </c>
      <c r="D472" s="171">
        <v>363</v>
      </c>
      <c r="E472" s="201">
        <v>538</v>
      </c>
      <c r="F472" s="219">
        <v>0</v>
      </c>
      <c r="G472" s="171">
        <v>336</v>
      </c>
      <c r="H472" s="172">
        <v>586</v>
      </c>
      <c r="I472" s="170">
        <v>584</v>
      </c>
      <c r="J472" s="172">
        <v>332</v>
      </c>
      <c r="K472" s="194">
        <v>755</v>
      </c>
    </row>
    <row r="473" spans="1:11" ht="12.75">
      <c r="A473" s="237" t="s">
        <v>482</v>
      </c>
      <c r="B473" s="170">
        <v>9</v>
      </c>
      <c r="C473" s="171">
        <v>5</v>
      </c>
      <c r="D473" s="171">
        <v>237</v>
      </c>
      <c r="E473" s="201">
        <v>405</v>
      </c>
      <c r="F473" s="219">
        <v>0</v>
      </c>
      <c r="G473" s="171">
        <v>218</v>
      </c>
      <c r="H473" s="172">
        <v>430</v>
      </c>
      <c r="I473" s="170">
        <v>440</v>
      </c>
      <c r="J473" s="172">
        <v>205</v>
      </c>
      <c r="K473" s="194">
        <v>526</v>
      </c>
    </row>
    <row r="474" spans="1:11" ht="12.75">
      <c r="A474" s="237" t="s">
        <v>483</v>
      </c>
      <c r="B474" s="170">
        <v>10</v>
      </c>
      <c r="C474" s="171">
        <v>8</v>
      </c>
      <c r="D474" s="171">
        <v>351</v>
      </c>
      <c r="E474" s="201">
        <v>690</v>
      </c>
      <c r="F474" s="219">
        <v>0</v>
      </c>
      <c r="G474" s="171">
        <v>331</v>
      </c>
      <c r="H474" s="172">
        <v>704</v>
      </c>
      <c r="I474" s="170">
        <v>721</v>
      </c>
      <c r="J474" s="172">
        <v>305</v>
      </c>
      <c r="K474" s="194">
        <v>880</v>
      </c>
    </row>
    <row r="475" spans="1:11" ht="12.75">
      <c r="A475" s="237" t="s">
        <v>484</v>
      </c>
      <c r="B475" s="170">
        <v>9</v>
      </c>
      <c r="C475" s="171">
        <v>6</v>
      </c>
      <c r="D475" s="171">
        <v>419</v>
      </c>
      <c r="E475" s="201">
        <v>692</v>
      </c>
      <c r="F475" s="219">
        <v>0</v>
      </c>
      <c r="G475" s="171">
        <v>403</v>
      </c>
      <c r="H475" s="172">
        <v>695</v>
      </c>
      <c r="I475" s="170">
        <v>702</v>
      </c>
      <c r="J475" s="172">
        <v>390</v>
      </c>
      <c r="K475" s="194">
        <v>932</v>
      </c>
    </row>
    <row r="476" spans="1:11" ht="12.75">
      <c r="A476" s="237" t="s">
        <v>485</v>
      </c>
      <c r="B476" s="170">
        <v>8</v>
      </c>
      <c r="C476" s="171">
        <v>13</v>
      </c>
      <c r="D476" s="171">
        <v>478</v>
      </c>
      <c r="E476" s="201">
        <v>936</v>
      </c>
      <c r="F476" s="219">
        <v>0</v>
      </c>
      <c r="G476" s="171">
        <v>457</v>
      </c>
      <c r="H476" s="172">
        <v>944</v>
      </c>
      <c r="I476" s="170">
        <v>990</v>
      </c>
      <c r="J476" s="172">
        <v>418</v>
      </c>
      <c r="K476" s="194">
        <v>1168</v>
      </c>
    </row>
    <row r="477" spans="1:11" ht="12.75">
      <c r="A477" s="237" t="s">
        <v>486</v>
      </c>
      <c r="B477" s="170">
        <v>11</v>
      </c>
      <c r="C477" s="171">
        <v>12</v>
      </c>
      <c r="D477" s="171">
        <v>406</v>
      </c>
      <c r="E477" s="201">
        <v>648</v>
      </c>
      <c r="F477" s="219">
        <v>0</v>
      </c>
      <c r="G477" s="171">
        <v>393</v>
      </c>
      <c r="H477" s="172">
        <v>672</v>
      </c>
      <c r="I477" s="170">
        <v>679</v>
      </c>
      <c r="J477" s="172">
        <v>386</v>
      </c>
      <c r="K477" s="194">
        <v>871</v>
      </c>
    </row>
    <row r="478" spans="1:11" ht="12.75">
      <c r="A478" s="237" t="s">
        <v>487</v>
      </c>
      <c r="B478" s="170">
        <v>6</v>
      </c>
      <c r="C478" s="171">
        <v>7</v>
      </c>
      <c r="D478" s="171">
        <v>318</v>
      </c>
      <c r="E478" s="201">
        <v>639</v>
      </c>
      <c r="F478" s="219">
        <v>0</v>
      </c>
      <c r="G478" s="171">
        <v>317</v>
      </c>
      <c r="H478" s="172">
        <v>635</v>
      </c>
      <c r="I478" s="170">
        <v>655</v>
      </c>
      <c r="J478" s="172">
        <v>296</v>
      </c>
      <c r="K478" s="194">
        <v>777</v>
      </c>
    </row>
    <row r="479" spans="1:11" ht="12.75">
      <c r="A479" s="237" t="s">
        <v>488</v>
      </c>
      <c r="B479" s="170">
        <v>11</v>
      </c>
      <c r="C479" s="171">
        <v>9</v>
      </c>
      <c r="D479" s="171">
        <v>292</v>
      </c>
      <c r="E479" s="201">
        <v>518</v>
      </c>
      <c r="F479" s="219">
        <v>0</v>
      </c>
      <c r="G479" s="171">
        <v>301</v>
      </c>
      <c r="H479" s="172">
        <v>516</v>
      </c>
      <c r="I479" s="170">
        <v>547</v>
      </c>
      <c r="J479" s="172">
        <v>274</v>
      </c>
      <c r="K479" s="194">
        <v>672</v>
      </c>
    </row>
    <row r="480" spans="1:11" ht="12.75">
      <c r="A480" s="237" t="s">
        <v>489</v>
      </c>
      <c r="B480" s="170">
        <v>6</v>
      </c>
      <c r="C480" s="171">
        <v>14</v>
      </c>
      <c r="D480" s="171">
        <v>523</v>
      </c>
      <c r="E480" s="201">
        <v>459</v>
      </c>
      <c r="F480" s="219">
        <v>0</v>
      </c>
      <c r="G480" s="171">
        <v>499</v>
      </c>
      <c r="H480" s="172">
        <v>488</v>
      </c>
      <c r="I480" s="170">
        <v>496</v>
      </c>
      <c r="J480" s="172">
        <v>490</v>
      </c>
      <c r="K480" s="194">
        <v>752</v>
      </c>
    </row>
    <row r="481" spans="1:11" ht="12.75">
      <c r="A481" s="237" t="s">
        <v>490</v>
      </c>
      <c r="B481" s="170">
        <v>10</v>
      </c>
      <c r="C481" s="171">
        <v>8</v>
      </c>
      <c r="D481" s="171">
        <v>297</v>
      </c>
      <c r="E481" s="201">
        <v>777</v>
      </c>
      <c r="F481" s="219">
        <v>0</v>
      </c>
      <c r="G481" s="171">
        <v>292</v>
      </c>
      <c r="H481" s="172">
        <v>785</v>
      </c>
      <c r="I481" s="170">
        <v>795</v>
      </c>
      <c r="J481" s="172">
        <v>285</v>
      </c>
      <c r="K481" s="194">
        <v>922</v>
      </c>
    </row>
    <row r="482" spans="1:11" ht="12.75">
      <c r="A482" s="237" t="s">
        <v>491</v>
      </c>
      <c r="B482" s="170">
        <v>7</v>
      </c>
      <c r="C482" s="171">
        <v>19</v>
      </c>
      <c r="D482" s="171">
        <v>415</v>
      </c>
      <c r="E482" s="201">
        <v>656</v>
      </c>
      <c r="F482" s="219">
        <v>0</v>
      </c>
      <c r="G482" s="171">
        <v>402</v>
      </c>
      <c r="H482" s="172">
        <v>681</v>
      </c>
      <c r="I482" s="170">
        <v>699</v>
      </c>
      <c r="J482" s="172">
        <v>378</v>
      </c>
      <c r="K482" s="194">
        <v>898</v>
      </c>
    </row>
    <row r="483" spans="1:11" ht="12.75">
      <c r="A483" s="237" t="s">
        <v>492</v>
      </c>
      <c r="B483" s="170">
        <v>13</v>
      </c>
      <c r="C483" s="171">
        <v>9</v>
      </c>
      <c r="D483" s="171">
        <v>427</v>
      </c>
      <c r="E483" s="201">
        <v>484</v>
      </c>
      <c r="F483" s="219">
        <v>1</v>
      </c>
      <c r="G483" s="171">
        <v>416</v>
      </c>
      <c r="H483" s="172">
        <v>505</v>
      </c>
      <c r="I483" s="170">
        <v>525</v>
      </c>
      <c r="J483" s="172">
        <v>398</v>
      </c>
      <c r="K483" s="194">
        <v>730</v>
      </c>
    </row>
    <row r="484" spans="1:11" ht="12.75">
      <c r="A484" s="237" t="s">
        <v>493</v>
      </c>
      <c r="B484" s="170">
        <v>6</v>
      </c>
      <c r="C484" s="171">
        <v>8</v>
      </c>
      <c r="D484" s="171">
        <v>492</v>
      </c>
      <c r="E484" s="201">
        <v>390</v>
      </c>
      <c r="F484" s="219">
        <v>0</v>
      </c>
      <c r="G484" s="171">
        <v>466</v>
      </c>
      <c r="H484" s="172">
        <v>411</v>
      </c>
      <c r="I484" s="170">
        <v>442</v>
      </c>
      <c r="J484" s="172">
        <v>440</v>
      </c>
      <c r="K484" s="194">
        <v>654</v>
      </c>
    </row>
    <row r="485" spans="1:11" ht="12.75">
      <c r="A485" s="237" t="s">
        <v>494</v>
      </c>
      <c r="B485" s="170">
        <v>6</v>
      </c>
      <c r="C485" s="171">
        <v>13</v>
      </c>
      <c r="D485" s="171">
        <v>508</v>
      </c>
      <c r="E485" s="201">
        <v>651</v>
      </c>
      <c r="F485" s="219">
        <v>1</v>
      </c>
      <c r="G485" s="171">
        <v>508</v>
      </c>
      <c r="H485" s="172">
        <v>647</v>
      </c>
      <c r="I485" s="170">
        <v>685</v>
      </c>
      <c r="J485" s="172">
        <v>471</v>
      </c>
      <c r="K485" s="194">
        <v>920</v>
      </c>
    </row>
    <row r="486" spans="1:11" ht="12.75">
      <c r="A486" s="237" t="s">
        <v>495</v>
      </c>
      <c r="B486" s="170">
        <v>14</v>
      </c>
      <c r="C486" s="171">
        <v>15</v>
      </c>
      <c r="D486" s="171">
        <v>462</v>
      </c>
      <c r="E486" s="201">
        <v>411</v>
      </c>
      <c r="F486" s="219">
        <v>0</v>
      </c>
      <c r="G486" s="171">
        <v>451</v>
      </c>
      <c r="H486" s="172">
        <v>435</v>
      </c>
      <c r="I486" s="170">
        <v>464</v>
      </c>
      <c r="J486" s="172">
        <v>418</v>
      </c>
      <c r="K486" s="194">
        <v>703</v>
      </c>
    </row>
    <row r="487" spans="1:11" ht="12.75">
      <c r="A487" s="237" t="s">
        <v>496</v>
      </c>
      <c r="B487" s="170">
        <v>5</v>
      </c>
      <c r="C487" s="171">
        <v>9</v>
      </c>
      <c r="D487" s="171">
        <v>335</v>
      </c>
      <c r="E487" s="201">
        <v>534</v>
      </c>
      <c r="F487" s="219">
        <v>0</v>
      </c>
      <c r="G487" s="171">
        <v>326</v>
      </c>
      <c r="H487" s="172">
        <v>553</v>
      </c>
      <c r="I487" s="170">
        <v>562</v>
      </c>
      <c r="J487" s="172">
        <v>311</v>
      </c>
      <c r="K487" s="194">
        <v>713</v>
      </c>
    </row>
    <row r="488" spans="1:11" ht="12.75">
      <c r="A488" s="237" t="s">
        <v>497</v>
      </c>
      <c r="B488" s="170">
        <v>4</v>
      </c>
      <c r="C488" s="171">
        <v>2</v>
      </c>
      <c r="D488" s="171">
        <v>294</v>
      </c>
      <c r="E488" s="201">
        <v>537</v>
      </c>
      <c r="F488" s="219">
        <v>0</v>
      </c>
      <c r="G488" s="171">
        <v>301</v>
      </c>
      <c r="H488" s="172">
        <v>525</v>
      </c>
      <c r="I488" s="170">
        <v>555</v>
      </c>
      <c r="J488" s="172">
        <v>274</v>
      </c>
      <c r="K488" s="194">
        <v>663</v>
      </c>
    </row>
    <row r="489" spans="1:11" ht="12.75">
      <c r="A489" s="237" t="s">
        <v>498</v>
      </c>
      <c r="B489" s="170">
        <v>8</v>
      </c>
      <c r="C489" s="171">
        <v>5</v>
      </c>
      <c r="D489" s="171">
        <v>357</v>
      </c>
      <c r="E489" s="201">
        <v>635</v>
      </c>
      <c r="F489" s="219">
        <v>0</v>
      </c>
      <c r="G489" s="171">
        <v>372</v>
      </c>
      <c r="H489" s="172">
        <v>613</v>
      </c>
      <c r="I489" s="170">
        <v>643</v>
      </c>
      <c r="J489" s="172">
        <v>342</v>
      </c>
      <c r="K489" s="194">
        <v>823</v>
      </c>
    </row>
    <row r="490" spans="1:11" ht="12.75">
      <c r="A490" s="237" t="s">
        <v>499</v>
      </c>
      <c r="B490" s="170">
        <v>21</v>
      </c>
      <c r="C490" s="171">
        <v>15</v>
      </c>
      <c r="D490" s="171">
        <v>540</v>
      </c>
      <c r="E490" s="201">
        <v>483</v>
      </c>
      <c r="F490" s="219">
        <v>1</v>
      </c>
      <c r="G490" s="171">
        <v>520</v>
      </c>
      <c r="H490" s="172">
        <v>509</v>
      </c>
      <c r="I490" s="170">
        <v>522</v>
      </c>
      <c r="J490" s="172">
        <v>498</v>
      </c>
      <c r="K490" s="194">
        <v>696</v>
      </c>
    </row>
    <row r="491" spans="1:11" ht="12.75">
      <c r="A491" s="237" t="s">
        <v>500</v>
      </c>
      <c r="B491" s="170">
        <v>11</v>
      </c>
      <c r="C491" s="171">
        <v>9</v>
      </c>
      <c r="D491" s="171">
        <v>489</v>
      </c>
      <c r="E491" s="201">
        <v>1082</v>
      </c>
      <c r="F491" s="219">
        <v>1</v>
      </c>
      <c r="G491" s="171">
        <v>518</v>
      </c>
      <c r="H491" s="172">
        <v>1063</v>
      </c>
      <c r="I491" s="170">
        <v>1112</v>
      </c>
      <c r="J491" s="172">
        <v>462</v>
      </c>
      <c r="K491" s="194">
        <v>1348</v>
      </c>
    </row>
    <row r="492" spans="1:11" ht="15.75" customHeight="1">
      <c r="A492" s="237" t="s">
        <v>501</v>
      </c>
      <c r="B492" s="170">
        <v>9</v>
      </c>
      <c r="C492" s="171">
        <v>6</v>
      </c>
      <c r="D492" s="171">
        <v>395</v>
      </c>
      <c r="E492" s="201">
        <v>725</v>
      </c>
      <c r="F492" s="219">
        <v>0</v>
      </c>
      <c r="G492" s="171">
        <v>389</v>
      </c>
      <c r="H492" s="172">
        <v>723</v>
      </c>
      <c r="I492" s="170">
        <v>754</v>
      </c>
      <c r="J492" s="172">
        <v>360</v>
      </c>
      <c r="K492" s="194">
        <v>915</v>
      </c>
    </row>
    <row r="493" spans="1:11" ht="15" customHeight="1">
      <c r="A493" s="237" t="s">
        <v>502</v>
      </c>
      <c r="B493" s="170">
        <v>9</v>
      </c>
      <c r="C493" s="171">
        <v>9</v>
      </c>
      <c r="D493" s="171">
        <v>588</v>
      </c>
      <c r="E493" s="201">
        <v>475</v>
      </c>
      <c r="F493" s="219">
        <v>0</v>
      </c>
      <c r="G493" s="171">
        <v>567</v>
      </c>
      <c r="H493" s="172">
        <v>492</v>
      </c>
      <c r="I493" s="170">
        <v>523</v>
      </c>
      <c r="J493" s="172">
        <v>540</v>
      </c>
      <c r="K493" s="194">
        <v>802</v>
      </c>
    </row>
    <row r="494" spans="1:11" ht="15" customHeight="1">
      <c r="A494" s="237" t="s">
        <v>503</v>
      </c>
      <c r="B494" s="170">
        <v>12</v>
      </c>
      <c r="C494" s="171">
        <v>9</v>
      </c>
      <c r="D494" s="171">
        <v>350</v>
      </c>
      <c r="E494" s="201">
        <v>716</v>
      </c>
      <c r="F494" s="219">
        <v>1</v>
      </c>
      <c r="G494" s="171">
        <v>347</v>
      </c>
      <c r="H494" s="172">
        <v>720</v>
      </c>
      <c r="I494" s="170">
        <v>742</v>
      </c>
      <c r="J494" s="172">
        <v>324</v>
      </c>
      <c r="K494" s="194">
        <v>890</v>
      </c>
    </row>
    <row r="495" spans="1:11" ht="12.75">
      <c r="A495" s="237" t="s">
        <v>504</v>
      </c>
      <c r="B495" s="170">
        <v>12</v>
      </c>
      <c r="C495" s="171">
        <v>16</v>
      </c>
      <c r="D495" s="171">
        <v>504</v>
      </c>
      <c r="E495" s="201">
        <v>688</v>
      </c>
      <c r="F495" s="219">
        <v>0</v>
      </c>
      <c r="G495" s="171">
        <v>489</v>
      </c>
      <c r="H495" s="172">
        <v>722</v>
      </c>
      <c r="I495" s="170">
        <v>740</v>
      </c>
      <c r="J495" s="172">
        <v>464</v>
      </c>
      <c r="K495" s="194">
        <v>947</v>
      </c>
    </row>
    <row r="496" spans="1:11" ht="12.75">
      <c r="A496" s="237" t="s">
        <v>505</v>
      </c>
      <c r="B496" s="170">
        <v>9</v>
      </c>
      <c r="C496" s="171">
        <v>8</v>
      </c>
      <c r="D496" s="171">
        <v>358</v>
      </c>
      <c r="E496" s="201">
        <v>810</v>
      </c>
      <c r="F496" s="219">
        <v>0</v>
      </c>
      <c r="G496" s="171">
        <v>370</v>
      </c>
      <c r="H496" s="172">
        <v>802</v>
      </c>
      <c r="I496" s="170">
        <v>823</v>
      </c>
      <c r="J496" s="172">
        <v>352</v>
      </c>
      <c r="K496" s="194">
        <v>980</v>
      </c>
    </row>
    <row r="497" spans="1:11" ht="12.75">
      <c r="A497" s="237" t="s">
        <v>506</v>
      </c>
      <c r="B497" s="170">
        <v>10</v>
      </c>
      <c r="C497" s="171">
        <v>10</v>
      </c>
      <c r="D497" s="171">
        <v>445</v>
      </c>
      <c r="E497" s="201">
        <v>872</v>
      </c>
      <c r="F497" s="219">
        <v>0</v>
      </c>
      <c r="G497" s="171">
        <v>438</v>
      </c>
      <c r="H497" s="172">
        <v>879</v>
      </c>
      <c r="I497" s="170">
        <v>904</v>
      </c>
      <c r="J497" s="172">
        <v>412</v>
      </c>
      <c r="K497" s="194">
        <v>1129</v>
      </c>
    </row>
    <row r="498" spans="1:11" ht="12.75">
      <c r="A498" s="237" t="s">
        <v>507</v>
      </c>
      <c r="B498" s="170">
        <v>20</v>
      </c>
      <c r="C498" s="171">
        <v>4</v>
      </c>
      <c r="D498" s="171">
        <v>430</v>
      </c>
      <c r="E498" s="201">
        <v>937</v>
      </c>
      <c r="F498" s="219">
        <v>0</v>
      </c>
      <c r="G498" s="171">
        <v>435</v>
      </c>
      <c r="H498" s="172">
        <v>927</v>
      </c>
      <c r="I498" s="170">
        <v>950</v>
      </c>
      <c r="J498" s="172">
        <v>421</v>
      </c>
      <c r="K498" s="194">
        <v>1109</v>
      </c>
    </row>
    <row r="499" spans="1:11" ht="12.75">
      <c r="A499" s="239" t="s">
        <v>508</v>
      </c>
      <c r="B499" s="178">
        <v>11</v>
      </c>
      <c r="C499" s="179">
        <v>6</v>
      </c>
      <c r="D499" s="179">
        <v>337</v>
      </c>
      <c r="E499" s="220">
        <v>689</v>
      </c>
      <c r="F499" s="202">
        <v>1</v>
      </c>
      <c r="G499" s="179">
        <v>329</v>
      </c>
      <c r="H499" s="180">
        <v>698</v>
      </c>
      <c r="I499" s="178">
        <v>703</v>
      </c>
      <c r="J499" s="180">
        <v>319</v>
      </c>
      <c r="K499" s="195">
        <v>851</v>
      </c>
    </row>
    <row r="500" spans="1:11" ht="12.75">
      <c r="A500" s="32" t="s">
        <v>2</v>
      </c>
      <c r="B500" s="16">
        <f aca="true" t="shared" si="13" ref="B500:K500">SUM(B436:B499)</f>
        <v>550</v>
      </c>
      <c r="C500" s="16">
        <f t="shared" si="13"/>
        <v>561</v>
      </c>
      <c r="D500" s="16">
        <f t="shared" si="13"/>
        <v>21839</v>
      </c>
      <c r="E500" s="16">
        <f t="shared" si="13"/>
        <v>40636</v>
      </c>
      <c r="F500" s="16">
        <f t="shared" si="13"/>
        <v>7</v>
      </c>
      <c r="G500" s="16">
        <f t="shared" si="13"/>
        <v>21641</v>
      </c>
      <c r="H500" s="16">
        <f t="shared" si="13"/>
        <v>40992</v>
      </c>
      <c r="I500" s="16">
        <f t="shared" si="13"/>
        <v>42381</v>
      </c>
      <c r="J500" s="16">
        <f t="shared" si="13"/>
        <v>20218</v>
      </c>
      <c r="K500" s="16">
        <f t="shared" si="13"/>
        <v>51799</v>
      </c>
    </row>
    <row r="501" spans="1:11" ht="13.5" thickBot="1">
      <c r="A501" s="78"/>
      <c r="B501" s="17"/>
      <c r="C501" s="17"/>
      <c r="D501" s="17"/>
      <c r="E501" s="17"/>
      <c r="F501" s="17"/>
      <c r="G501" s="17"/>
      <c r="H501" s="17"/>
      <c r="I501" s="17"/>
      <c r="J501" s="17"/>
      <c r="K501" s="17"/>
    </row>
    <row r="502" spans="1:11" ht="13.5" thickBot="1">
      <c r="A502" s="18" t="s">
        <v>68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2.75">
      <c r="A503" s="86" t="s">
        <v>69</v>
      </c>
      <c r="B503" s="167">
        <v>6</v>
      </c>
      <c r="C503" s="168">
        <v>3</v>
      </c>
      <c r="D503" s="174">
        <v>35</v>
      </c>
      <c r="E503" s="174">
        <v>268</v>
      </c>
      <c r="F503" s="169">
        <v>0</v>
      </c>
      <c r="G503" s="181">
        <v>43</v>
      </c>
      <c r="H503" s="168">
        <v>261</v>
      </c>
      <c r="I503" s="167">
        <v>268</v>
      </c>
      <c r="J503" s="169">
        <v>40</v>
      </c>
      <c r="K503" s="167">
        <v>286</v>
      </c>
    </row>
    <row r="504" spans="1:11" ht="12.75">
      <c r="A504" s="86" t="s">
        <v>71</v>
      </c>
      <c r="B504" s="264">
        <v>2</v>
      </c>
      <c r="C504" s="263">
        <v>2</v>
      </c>
      <c r="D504" s="171">
        <v>1</v>
      </c>
      <c r="E504" s="171">
        <v>33</v>
      </c>
      <c r="F504" s="172">
        <v>0</v>
      </c>
      <c r="G504" s="318">
        <v>1</v>
      </c>
      <c r="H504" s="229">
        <v>37</v>
      </c>
      <c r="I504" s="264">
        <v>36</v>
      </c>
      <c r="J504" s="231">
        <v>1</v>
      </c>
      <c r="K504" s="173">
        <v>32</v>
      </c>
    </row>
    <row r="505" spans="1:11" ht="12.75">
      <c r="A505" s="86" t="s">
        <v>215</v>
      </c>
      <c r="B505" s="170">
        <v>5</v>
      </c>
      <c r="C505" s="171">
        <v>4</v>
      </c>
      <c r="D505" s="171">
        <v>64</v>
      </c>
      <c r="E505" s="171">
        <v>345</v>
      </c>
      <c r="F505" s="172">
        <v>0</v>
      </c>
      <c r="G505" s="170">
        <v>77</v>
      </c>
      <c r="H505" s="219">
        <v>341</v>
      </c>
      <c r="I505" s="170">
        <v>345</v>
      </c>
      <c r="J505" s="219">
        <v>69</v>
      </c>
      <c r="K505" s="173">
        <v>392</v>
      </c>
    </row>
    <row r="506" spans="1:11" ht="12.75">
      <c r="A506" s="86" t="s">
        <v>216</v>
      </c>
      <c r="B506" s="173">
        <v>7</v>
      </c>
      <c r="C506" s="174">
        <v>2</v>
      </c>
      <c r="D506" s="171">
        <v>28</v>
      </c>
      <c r="E506" s="171">
        <v>208</v>
      </c>
      <c r="F506" s="172">
        <v>0</v>
      </c>
      <c r="G506" s="183">
        <v>37</v>
      </c>
      <c r="H506" s="174">
        <v>206</v>
      </c>
      <c r="I506" s="173">
        <v>202</v>
      </c>
      <c r="J506" s="175">
        <v>39</v>
      </c>
      <c r="K506" s="173">
        <v>230</v>
      </c>
    </row>
    <row r="507" spans="1:11" ht="12.75">
      <c r="A507" s="86" t="s">
        <v>212</v>
      </c>
      <c r="B507" s="173">
        <v>7</v>
      </c>
      <c r="C507" s="174">
        <v>4</v>
      </c>
      <c r="D507" s="171">
        <v>78</v>
      </c>
      <c r="E507" s="171">
        <v>308</v>
      </c>
      <c r="F507" s="172">
        <v>0</v>
      </c>
      <c r="G507" s="183">
        <v>85</v>
      </c>
      <c r="H507" s="171">
        <v>306</v>
      </c>
      <c r="I507" s="173">
        <v>312</v>
      </c>
      <c r="J507" s="175">
        <v>82</v>
      </c>
      <c r="K507" s="173">
        <v>356</v>
      </c>
    </row>
    <row r="508" spans="1:11" ht="12.75">
      <c r="A508" s="86" t="s">
        <v>619</v>
      </c>
      <c r="B508" s="173">
        <v>9</v>
      </c>
      <c r="C508" s="174">
        <v>6</v>
      </c>
      <c r="D508" s="171">
        <v>81</v>
      </c>
      <c r="E508" s="171">
        <v>261</v>
      </c>
      <c r="F508" s="172">
        <v>0</v>
      </c>
      <c r="G508" s="183">
        <v>97</v>
      </c>
      <c r="H508" s="171">
        <v>250</v>
      </c>
      <c r="I508" s="173">
        <v>258</v>
      </c>
      <c r="J508" s="175">
        <v>86</v>
      </c>
      <c r="K508" s="173">
        <v>299</v>
      </c>
    </row>
    <row r="509" spans="1:11" ht="12.75">
      <c r="A509" s="240" t="s">
        <v>213</v>
      </c>
      <c r="B509" s="170">
        <v>7</v>
      </c>
      <c r="C509" s="171">
        <v>2</v>
      </c>
      <c r="D509" s="171">
        <v>41</v>
      </c>
      <c r="E509" s="171">
        <v>177</v>
      </c>
      <c r="F509" s="172">
        <v>0</v>
      </c>
      <c r="G509" s="183">
        <v>52</v>
      </c>
      <c r="H509" s="171">
        <v>170</v>
      </c>
      <c r="I509" s="173">
        <v>167</v>
      </c>
      <c r="J509" s="175">
        <v>55</v>
      </c>
      <c r="K509" s="173">
        <v>202</v>
      </c>
    </row>
    <row r="510" spans="1:11" ht="12.75">
      <c r="A510" s="210" t="s">
        <v>214</v>
      </c>
      <c r="B510" s="170">
        <v>2</v>
      </c>
      <c r="C510" s="171">
        <v>3</v>
      </c>
      <c r="D510" s="171">
        <v>43</v>
      </c>
      <c r="E510" s="171">
        <v>191</v>
      </c>
      <c r="F510" s="172">
        <v>0</v>
      </c>
      <c r="G510" s="183">
        <v>48</v>
      </c>
      <c r="H510" s="171">
        <v>188</v>
      </c>
      <c r="I510" s="173">
        <v>201</v>
      </c>
      <c r="J510" s="175">
        <v>36</v>
      </c>
      <c r="K510" s="173">
        <v>217</v>
      </c>
    </row>
    <row r="511" spans="1:11" ht="12.75">
      <c r="A511" s="240" t="s">
        <v>70</v>
      </c>
      <c r="B511" s="178">
        <v>1</v>
      </c>
      <c r="C511" s="179">
        <v>0</v>
      </c>
      <c r="D511" s="179">
        <v>0</v>
      </c>
      <c r="E511" s="179">
        <v>33</v>
      </c>
      <c r="F511" s="180">
        <v>0</v>
      </c>
      <c r="G511" s="193">
        <v>0</v>
      </c>
      <c r="H511" s="179">
        <v>32</v>
      </c>
      <c r="I511" s="186">
        <v>31</v>
      </c>
      <c r="J511" s="177">
        <v>1</v>
      </c>
      <c r="K511" s="173">
        <v>31</v>
      </c>
    </row>
    <row r="512" spans="1:11" ht="12.75">
      <c r="A512" s="32" t="s">
        <v>2</v>
      </c>
      <c r="B512" s="16">
        <f aca="true" t="shared" si="14" ref="B512:K512">SUM(B503:B511)</f>
        <v>46</v>
      </c>
      <c r="C512" s="16">
        <f t="shared" si="14"/>
        <v>26</v>
      </c>
      <c r="D512" s="16">
        <f t="shared" si="14"/>
        <v>371</v>
      </c>
      <c r="E512" s="16">
        <f t="shared" si="14"/>
        <v>1824</v>
      </c>
      <c r="F512" s="16">
        <f t="shared" si="14"/>
        <v>0</v>
      </c>
      <c r="G512" s="16">
        <f t="shared" si="14"/>
        <v>440</v>
      </c>
      <c r="H512" s="16">
        <f t="shared" si="14"/>
        <v>1791</v>
      </c>
      <c r="I512" s="16">
        <f t="shared" si="14"/>
        <v>1820</v>
      </c>
      <c r="J512" s="16">
        <f t="shared" si="14"/>
        <v>409</v>
      </c>
      <c r="K512" s="16">
        <f t="shared" si="14"/>
        <v>2045</v>
      </c>
    </row>
    <row r="513" spans="1:11" ht="13.5" thickBot="1">
      <c r="A513" s="49"/>
      <c r="B513" s="17"/>
      <c r="C513" s="17"/>
      <c r="D513" s="17"/>
      <c r="E513" s="17"/>
      <c r="F513" s="17"/>
      <c r="G513" s="17"/>
      <c r="H513" s="17"/>
      <c r="I513" s="17"/>
      <c r="J513" s="17"/>
      <c r="K513" s="17"/>
    </row>
    <row r="514" spans="1:11" ht="13.5" thickBot="1">
      <c r="A514" s="18" t="s">
        <v>72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2.75">
      <c r="A515" s="86" t="s">
        <v>620</v>
      </c>
      <c r="B515" s="167">
        <v>9</v>
      </c>
      <c r="C515" s="221">
        <v>0</v>
      </c>
      <c r="D515" s="169">
        <v>130</v>
      </c>
      <c r="E515" s="181">
        <v>143</v>
      </c>
      <c r="F515" s="188">
        <v>0</v>
      </c>
      <c r="G515" s="205">
        <v>129</v>
      </c>
      <c r="H515" s="169">
        <v>151</v>
      </c>
      <c r="I515" s="174">
        <v>150</v>
      </c>
      <c r="J515" s="184">
        <v>129</v>
      </c>
      <c r="K515" s="189">
        <v>227</v>
      </c>
    </row>
    <row r="516" spans="1:11" ht="12.75">
      <c r="A516" s="86" t="s">
        <v>621</v>
      </c>
      <c r="B516" s="173">
        <v>1</v>
      </c>
      <c r="C516" s="222">
        <v>5</v>
      </c>
      <c r="D516" s="175">
        <v>51</v>
      </c>
      <c r="E516" s="183">
        <v>158</v>
      </c>
      <c r="F516" s="190">
        <v>0</v>
      </c>
      <c r="G516" s="206">
        <v>54</v>
      </c>
      <c r="H516" s="175">
        <v>156</v>
      </c>
      <c r="I516" s="171">
        <v>154</v>
      </c>
      <c r="J516" s="244">
        <v>57</v>
      </c>
      <c r="K516" s="189">
        <v>193</v>
      </c>
    </row>
    <row r="517" spans="1:11" ht="12.75">
      <c r="A517" s="86" t="s">
        <v>622</v>
      </c>
      <c r="B517" s="173">
        <v>7</v>
      </c>
      <c r="C517" s="222">
        <v>7</v>
      </c>
      <c r="D517" s="175">
        <v>109</v>
      </c>
      <c r="E517" s="183">
        <v>303</v>
      </c>
      <c r="F517" s="190">
        <v>1</v>
      </c>
      <c r="G517" s="206">
        <v>116</v>
      </c>
      <c r="H517" s="175">
        <v>310</v>
      </c>
      <c r="I517" s="171">
        <v>310</v>
      </c>
      <c r="J517" s="244">
        <v>113</v>
      </c>
      <c r="K517" s="189">
        <v>381</v>
      </c>
    </row>
    <row r="518" spans="1:11" ht="12.75">
      <c r="A518" s="86" t="s">
        <v>623</v>
      </c>
      <c r="B518" s="173">
        <v>6</v>
      </c>
      <c r="C518" s="222">
        <v>9</v>
      </c>
      <c r="D518" s="175">
        <v>102</v>
      </c>
      <c r="E518" s="183">
        <v>412</v>
      </c>
      <c r="F518" s="190">
        <v>0</v>
      </c>
      <c r="G518" s="206">
        <v>121</v>
      </c>
      <c r="H518" s="175">
        <v>399</v>
      </c>
      <c r="I518" s="171">
        <v>422</v>
      </c>
      <c r="J518" s="244">
        <v>104</v>
      </c>
      <c r="K518" s="189">
        <v>472</v>
      </c>
    </row>
    <row r="519" spans="1:11" ht="12.75">
      <c r="A519" s="86" t="s">
        <v>624</v>
      </c>
      <c r="B519" s="173">
        <v>3</v>
      </c>
      <c r="C519" s="222">
        <v>7</v>
      </c>
      <c r="D519" s="175">
        <v>86</v>
      </c>
      <c r="E519" s="183">
        <v>277</v>
      </c>
      <c r="F519" s="190">
        <v>0</v>
      </c>
      <c r="G519" s="206">
        <v>94</v>
      </c>
      <c r="H519" s="175">
        <v>275</v>
      </c>
      <c r="I519" s="171">
        <v>285</v>
      </c>
      <c r="J519" s="244">
        <v>87</v>
      </c>
      <c r="K519" s="189">
        <v>336</v>
      </c>
    </row>
    <row r="520" spans="1:11" ht="12.75">
      <c r="A520" s="86" t="s">
        <v>625</v>
      </c>
      <c r="B520" s="173">
        <v>8</v>
      </c>
      <c r="C520" s="222">
        <v>12</v>
      </c>
      <c r="D520" s="175">
        <v>128</v>
      </c>
      <c r="E520" s="183">
        <v>275</v>
      </c>
      <c r="F520" s="190">
        <v>0</v>
      </c>
      <c r="G520" s="206">
        <v>138</v>
      </c>
      <c r="H520" s="175">
        <v>284</v>
      </c>
      <c r="I520" s="171">
        <v>287</v>
      </c>
      <c r="J520" s="244">
        <v>129</v>
      </c>
      <c r="K520" s="189">
        <v>378</v>
      </c>
    </row>
    <row r="521" spans="1:11" ht="12.75">
      <c r="A521" s="86" t="s">
        <v>626</v>
      </c>
      <c r="B521" s="173">
        <v>4</v>
      </c>
      <c r="C521" s="222">
        <v>5</v>
      </c>
      <c r="D521" s="175">
        <v>38</v>
      </c>
      <c r="E521" s="183">
        <v>215</v>
      </c>
      <c r="F521" s="190">
        <v>0</v>
      </c>
      <c r="G521" s="206">
        <v>41</v>
      </c>
      <c r="H521" s="175">
        <v>219</v>
      </c>
      <c r="I521" s="171">
        <v>229</v>
      </c>
      <c r="J521" s="244">
        <v>33</v>
      </c>
      <c r="K521" s="189">
        <v>245</v>
      </c>
    </row>
    <row r="522" spans="1:11" ht="12.75">
      <c r="A522" s="86" t="s">
        <v>627</v>
      </c>
      <c r="B522" s="173">
        <v>0</v>
      </c>
      <c r="C522" s="222">
        <v>0</v>
      </c>
      <c r="D522" s="175">
        <v>14</v>
      </c>
      <c r="E522" s="183">
        <v>71</v>
      </c>
      <c r="F522" s="190">
        <v>0</v>
      </c>
      <c r="G522" s="206">
        <v>14</v>
      </c>
      <c r="H522" s="175">
        <v>71</v>
      </c>
      <c r="I522" s="171">
        <v>73</v>
      </c>
      <c r="J522" s="244">
        <v>12</v>
      </c>
      <c r="K522" s="189">
        <v>71</v>
      </c>
    </row>
    <row r="523" spans="1:11" ht="12.75">
      <c r="A523" s="86" t="s">
        <v>628</v>
      </c>
      <c r="B523" s="173">
        <v>3</v>
      </c>
      <c r="C523" s="222">
        <v>0</v>
      </c>
      <c r="D523" s="175">
        <v>0</v>
      </c>
      <c r="E523" s="183">
        <v>25</v>
      </c>
      <c r="F523" s="190">
        <v>0</v>
      </c>
      <c r="G523" s="206">
        <v>0</v>
      </c>
      <c r="H523" s="175">
        <v>28</v>
      </c>
      <c r="I523" s="171">
        <v>27</v>
      </c>
      <c r="J523" s="244">
        <v>1</v>
      </c>
      <c r="K523" s="189">
        <v>26</v>
      </c>
    </row>
    <row r="524" spans="1:11" ht="12.75">
      <c r="A524" s="86" t="s">
        <v>629</v>
      </c>
      <c r="B524" s="173">
        <v>5</v>
      </c>
      <c r="C524" s="222">
        <v>7</v>
      </c>
      <c r="D524" s="175">
        <v>67</v>
      </c>
      <c r="E524" s="183">
        <v>433</v>
      </c>
      <c r="F524" s="190">
        <v>0</v>
      </c>
      <c r="G524" s="206">
        <v>72</v>
      </c>
      <c r="H524" s="175">
        <v>430</v>
      </c>
      <c r="I524" s="171">
        <v>441</v>
      </c>
      <c r="J524" s="244">
        <v>62</v>
      </c>
      <c r="K524" s="189">
        <v>474</v>
      </c>
    </row>
    <row r="525" spans="1:11" ht="12.75">
      <c r="A525" s="86" t="s">
        <v>630</v>
      </c>
      <c r="B525" s="173">
        <v>0</v>
      </c>
      <c r="C525" s="222">
        <v>1</v>
      </c>
      <c r="D525" s="175">
        <v>8</v>
      </c>
      <c r="E525" s="183">
        <v>66</v>
      </c>
      <c r="F525" s="190">
        <v>0</v>
      </c>
      <c r="G525" s="206">
        <v>6</v>
      </c>
      <c r="H525" s="175">
        <v>65</v>
      </c>
      <c r="I525" s="171">
        <v>68</v>
      </c>
      <c r="J525" s="244">
        <v>4</v>
      </c>
      <c r="K525" s="189">
        <v>67</v>
      </c>
    </row>
    <row r="526" spans="1:11" ht="12.75">
      <c r="A526" s="86" t="s">
        <v>631</v>
      </c>
      <c r="B526" s="173">
        <v>2</v>
      </c>
      <c r="C526" s="222">
        <v>4</v>
      </c>
      <c r="D526" s="175">
        <v>69</v>
      </c>
      <c r="E526" s="183">
        <v>347</v>
      </c>
      <c r="F526" s="190">
        <v>0</v>
      </c>
      <c r="G526" s="206">
        <v>78</v>
      </c>
      <c r="H526" s="175">
        <v>344</v>
      </c>
      <c r="I526" s="171">
        <v>353</v>
      </c>
      <c r="J526" s="244">
        <v>68</v>
      </c>
      <c r="K526" s="189">
        <v>391</v>
      </c>
    </row>
    <row r="527" spans="1:11" ht="12.75">
      <c r="A527" s="86" t="s">
        <v>632</v>
      </c>
      <c r="B527" s="173">
        <v>0</v>
      </c>
      <c r="C527" s="222">
        <v>0</v>
      </c>
      <c r="D527" s="175">
        <v>2</v>
      </c>
      <c r="E527" s="183">
        <v>71</v>
      </c>
      <c r="F527" s="190">
        <v>0</v>
      </c>
      <c r="G527" s="206">
        <v>6</v>
      </c>
      <c r="H527" s="175">
        <v>66</v>
      </c>
      <c r="I527" s="171">
        <v>67</v>
      </c>
      <c r="J527" s="244">
        <v>4</v>
      </c>
      <c r="K527" s="189">
        <v>67</v>
      </c>
    </row>
    <row r="528" spans="1:11" ht="12.75">
      <c r="A528" s="86" t="s">
        <v>633</v>
      </c>
      <c r="B528" s="173">
        <v>2</v>
      </c>
      <c r="C528" s="222">
        <v>1</v>
      </c>
      <c r="D528" s="175">
        <v>19</v>
      </c>
      <c r="E528" s="183">
        <v>132</v>
      </c>
      <c r="F528" s="190">
        <v>0</v>
      </c>
      <c r="G528" s="206">
        <v>20</v>
      </c>
      <c r="H528" s="175">
        <v>133</v>
      </c>
      <c r="I528" s="171">
        <v>135</v>
      </c>
      <c r="J528" s="244">
        <v>18</v>
      </c>
      <c r="K528" s="189">
        <v>146</v>
      </c>
    </row>
    <row r="529" spans="1:11" ht="12.75">
      <c r="A529" s="86" t="s">
        <v>634</v>
      </c>
      <c r="B529" s="173">
        <v>2</v>
      </c>
      <c r="C529" s="222">
        <v>6</v>
      </c>
      <c r="D529" s="175">
        <v>13</v>
      </c>
      <c r="E529" s="183">
        <v>142</v>
      </c>
      <c r="F529" s="190">
        <v>0</v>
      </c>
      <c r="G529" s="206">
        <v>10</v>
      </c>
      <c r="H529" s="175">
        <v>152</v>
      </c>
      <c r="I529" s="171">
        <v>150</v>
      </c>
      <c r="J529" s="244">
        <v>12</v>
      </c>
      <c r="K529" s="189">
        <v>159</v>
      </c>
    </row>
    <row r="530" spans="1:11" ht="12.75">
      <c r="A530" s="86" t="s">
        <v>635</v>
      </c>
      <c r="B530" s="173">
        <v>2</v>
      </c>
      <c r="C530" s="222">
        <v>4</v>
      </c>
      <c r="D530" s="175">
        <v>38</v>
      </c>
      <c r="E530" s="183">
        <v>161</v>
      </c>
      <c r="F530" s="190">
        <v>0</v>
      </c>
      <c r="G530" s="206">
        <v>42</v>
      </c>
      <c r="H530" s="175">
        <v>163</v>
      </c>
      <c r="I530" s="171">
        <v>174</v>
      </c>
      <c r="J530" s="244">
        <v>33</v>
      </c>
      <c r="K530" s="189">
        <v>182</v>
      </c>
    </row>
    <row r="531" spans="1:11" ht="12.75">
      <c r="A531" s="86" t="s">
        <v>636</v>
      </c>
      <c r="B531" s="173">
        <v>9</v>
      </c>
      <c r="C531" s="222">
        <v>4</v>
      </c>
      <c r="D531" s="175">
        <v>20</v>
      </c>
      <c r="E531" s="183">
        <v>233</v>
      </c>
      <c r="F531" s="190">
        <v>0</v>
      </c>
      <c r="G531" s="206">
        <v>32</v>
      </c>
      <c r="H531" s="175">
        <v>234</v>
      </c>
      <c r="I531" s="171">
        <v>240</v>
      </c>
      <c r="J531" s="244">
        <v>26</v>
      </c>
      <c r="K531" s="189">
        <v>250</v>
      </c>
    </row>
    <row r="532" spans="1:11" ht="12.75">
      <c r="A532" s="86" t="s">
        <v>637</v>
      </c>
      <c r="B532" s="173">
        <v>2</v>
      </c>
      <c r="C532" s="222">
        <v>0</v>
      </c>
      <c r="D532" s="175">
        <v>4</v>
      </c>
      <c r="E532" s="183">
        <v>32</v>
      </c>
      <c r="F532" s="190">
        <v>0</v>
      </c>
      <c r="G532" s="206">
        <v>7</v>
      </c>
      <c r="H532" s="175">
        <v>31</v>
      </c>
      <c r="I532" s="171">
        <v>33</v>
      </c>
      <c r="J532" s="244">
        <v>5</v>
      </c>
      <c r="K532" s="189">
        <v>35</v>
      </c>
    </row>
    <row r="533" spans="1:11" ht="12.75">
      <c r="A533" s="86" t="s">
        <v>638</v>
      </c>
      <c r="B533" s="173">
        <v>2</v>
      </c>
      <c r="C533" s="222">
        <v>2</v>
      </c>
      <c r="D533" s="175">
        <v>19</v>
      </c>
      <c r="E533" s="183">
        <v>185</v>
      </c>
      <c r="F533" s="190">
        <v>0</v>
      </c>
      <c r="G533" s="206">
        <v>24</v>
      </c>
      <c r="H533" s="175">
        <v>185</v>
      </c>
      <c r="I533" s="171">
        <v>191</v>
      </c>
      <c r="J533" s="244">
        <v>19</v>
      </c>
      <c r="K533" s="189">
        <v>196</v>
      </c>
    </row>
    <row r="534" spans="1:11" ht="12.75">
      <c r="A534" s="86" t="s">
        <v>639</v>
      </c>
      <c r="B534" s="173">
        <v>10</v>
      </c>
      <c r="C534" s="222">
        <v>5</v>
      </c>
      <c r="D534" s="175">
        <v>43</v>
      </c>
      <c r="E534" s="183">
        <v>329</v>
      </c>
      <c r="F534" s="190">
        <v>0</v>
      </c>
      <c r="G534" s="206">
        <v>63</v>
      </c>
      <c r="H534" s="175">
        <v>321</v>
      </c>
      <c r="I534" s="171">
        <v>332</v>
      </c>
      <c r="J534" s="244">
        <v>49</v>
      </c>
      <c r="K534" s="189">
        <v>359</v>
      </c>
    </row>
    <row r="535" spans="1:11" ht="12.75">
      <c r="A535" s="86" t="s">
        <v>640</v>
      </c>
      <c r="B535" s="173">
        <v>7</v>
      </c>
      <c r="C535" s="222">
        <v>4</v>
      </c>
      <c r="D535" s="175">
        <v>75</v>
      </c>
      <c r="E535" s="183">
        <v>397</v>
      </c>
      <c r="F535" s="190">
        <v>0</v>
      </c>
      <c r="G535" s="206">
        <v>82</v>
      </c>
      <c r="H535" s="175">
        <v>400</v>
      </c>
      <c r="I535" s="171">
        <v>411</v>
      </c>
      <c r="J535" s="244">
        <v>72</v>
      </c>
      <c r="K535" s="189">
        <v>452</v>
      </c>
    </row>
    <row r="536" spans="1:11" ht="12.75">
      <c r="A536" s="86" t="s">
        <v>641</v>
      </c>
      <c r="B536" s="173">
        <v>0</v>
      </c>
      <c r="C536" s="222">
        <v>0</v>
      </c>
      <c r="D536" s="175">
        <v>6</v>
      </c>
      <c r="E536" s="183">
        <v>29</v>
      </c>
      <c r="F536" s="190">
        <v>0</v>
      </c>
      <c r="G536" s="206">
        <v>3</v>
      </c>
      <c r="H536" s="175">
        <v>30</v>
      </c>
      <c r="I536" s="171">
        <v>27</v>
      </c>
      <c r="J536" s="244">
        <v>5</v>
      </c>
      <c r="K536" s="189">
        <v>30</v>
      </c>
    </row>
    <row r="537" spans="1:11" ht="12.75">
      <c r="A537" s="86" t="s">
        <v>642</v>
      </c>
      <c r="B537" s="173">
        <v>9</v>
      </c>
      <c r="C537" s="222">
        <v>2</v>
      </c>
      <c r="D537" s="175">
        <v>64</v>
      </c>
      <c r="E537" s="183">
        <v>314</v>
      </c>
      <c r="F537" s="190">
        <v>0</v>
      </c>
      <c r="G537" s="206">
        <v>75</v>
      </c>
      <c r="H537" s="175">
        <v>306</v>
      </c>
      <c r="I537" s="171">
        <v>312</v>
      </c>
      <c r="J537" s="244">
        <v>66</v>
      </c>
      <c r="K537" s="189">
        <v>339</v>
      </c>
    </row>
    <row r="538" spans="1:11" ht="12.75">
      <c r="A538" s="86" t="s">
        <v>643</v>
      </c>
      <c r="B538" s="173">
        <v>2</v>
      </c>
      <c r="C538" s="222">
        <v>0</v>
      </c>
      <c r="D538" s="177">
        <v>6</v>
      </c>
      <c r="E538" s="193">
        <v>138</v>
      </c>
      <c r="F538" s="190">
        <v>0</v>
      </c>
      <c r="G538" s="206">
        <v>12</v>
      </c>
      <c r="H538" s="177">
        <v>135</v>
      </c>
      <c r="I538" s="171">
        <v>138</v>
      </c>
      <c r="J538" s="244">
        <v>8</v>
      </c>
      <c r="K538" s="191">
        <v>138</v>
      </c>
    </row>
    <row r="539" spans="1:11" ht="12.75">
      <c r="A539" s="51" t="s">
        <v>2</v>
      </c>
      <c r="B539" s="16">
        <f aca="true" t="shared" si="15" ref="B539:K539">SUM(B515:B538)</f>
        <v>95</v>
      </c>
      <c r="C539" s="16">
        <f t="shared" si="15"/>
        <v>85</v>
      </c>
      <c r="D539" s="16">
        <f t="shared" si="15"/>
        <v>1111</v>
      </c>
      <c r="E539" s="16">
        <f t="shared" si="15"/>
        <v>4888</v>
      </c>
      <c r="F539" s="16">
        <f t="shared" si="15"/>
        <v>1</v>
      </c>
      <c r="G539" s="16">
        <f t="shared" si="15"/>
        <v>1239</v>
      </c>
      <c r="H539" s="16">
        <f t="shared" si="15"/>
        <v>4888</v>
      </c>
      <c r="I539" s="16">
        <f t="shared" si="15"/>
        <v>5009</v>
      </c>
      <c r="J539" s="16">
        <f t="shared" si="15"/>
        <v>1116</v>
      </c>
      <c r="K539" s="16">
        <f t="shared" si="15"/>
        <v>5614</v>
      </c>
    </row>
    <row r="540" spans="1:11" ht="13.5" thickBot="1">
      <c r="A540" s="35"/>
      <c r="B540" s="17"/>
      <c r="C540" s="17"/>
      <c r="D540" s="17"/>
      <c r="E540" s="17"/>
      <c r="F540" s="17"/>
      <c r="G540" s="17"/>
      <c r="H540" s="17"/>
      <c r="I540" s="17"/>
      <c r="J540" s="17"/>
      <c r="K540" s="17"/>
    </row>
    <row r="541" spans="1:11" ht="13.5" thickBot="1">
      <c r="A541" s="18" t="s">
        <v>73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2.75">
      <c r="A542" s="9" t="s">
        <v>210</v>
      </c>
      <c r="B542" s="167">
        <v>0</v>
      </c>
      <c r="C542" s="168">
        <v>2</v>
      </c>
      <c r="D542" s="181">
        <v>23</v>
      </c>
      <c r="E542" s="181">
        <v>72</v>
      </c>
      <c r="F542" s="169">
        <v>0</v>
      </c>
      <c r="G542" s="167">
        <v>19</v>
      </c>
      <c r="H542" s="169">
        <v>71</v>
      </c>
      <c r="I542" s="167">
        <v>80</v>
      </c>
      <c r="J542" s="181">
        <v>11</v>
      </c>
      <c r="K542" s="167">
        <v>88</v>
      </c>
    </row>
    <row r="543" spans="1:11" ht="12.75">
      <c r="A543" s="9" t="s">
        <v>211</v>
      </c>
      <c r="B543" s="173">
        <v>2</v>
      </c>
      <c r="C543" s="174">
        <v>1</v>
      </c>
      <c r="D543" s="183">
        <v>14</v>
      </c>
      <c r="E543" s="183">
        <v>61</v>
      </c>
      <c r="F543" s="175">
        <v>0</v>
      </c>
      <c r="G543" s="173">
        <v>13</v>
      </c>
      <c r="H543" s="175">
        <v>62</v>
      </c>
      <c r="I543" s="173">
        <v>60</v>
      </c>
      <c r="J543" s="183">
        <v>13</v>
      </c>
      <c r="K543" s="173">
        <v>66</v>
      </c>
    </row>
    <row r="544" spans="1:11" ht="12.75">
      <c r="A544" s="9" t="s">
        <v>217</v>
      </c>
      <c r="B544" s="173">
        <v>4</v>
      </c>
      <c r="C544" s="176">
        <v>2</v>
      </c>
      <c r="D544" s="183">
        <v>10</v>
      </c>
      <c r="E544" s="183">
        <v>62</v>
      </c>
      <c r="F544" s="175">
        <v>0</v>
      </c>
      <c r="G544" s="186">
        <v>12</v>
      </c>
      <c r="H544" s="177">
        <v>65</v>
      </c>
      <c r="I544" s="186">
        <v>68</v>
      </c>
      <c r="J544" s="183">
        <v>11</v>
      </c>
      <c r="K544" s="173">
        <v>71</v>
      </c>
    </row>
    <row r="545" spans="1:11" ht="12.75">
      <c r="A545" s="32" t="s">
        <v>2</v>
      </c>
      <c r="B545" s="16">
        <f aca="true" t="shared" si="16" ref="B545:J545">SUM(B542:B544)</f>
        <v>6</v>
      </c>
      <c r="C545" s="16">
        <f t="shared" si="16"/>
        <v>5</v>
      </c>
      <c r="D545" s="16">
        <f t="shared" si="16"/>
        <v>47</v>
      </c>
      <c r="E545" s="16">
        <f t="shared" si="16"/>
        <v>195</v>
      </c>
      <c r="F545" s="16">
        <f t="shared" si="16"/>
        <v>0</v>
      </c>
      <c r="G545" s="16">
        <f t="shared" si="16"/>
        <v>44</v>
      </c>
      <c r="H545" s="16">
        <f t="shared" si="16"/>
        <v>198</v>
      </c>
      <c r="I545" s="16">
        <f t="shared" si="16"/>
        <v>208</v>
      </c>
      <c r="J545" s="16">
        <f t="shared" si="16"/>
        <v>35</v>
      </c>
      <c r="K545" s="16">
        <f>SUM(K542:K544)</f>
        <v>225</v>
      </c>
    </row>
    <row r="546" spans="1:11" ht="13.5" thickBot="1">
      <c r="A546" s="78"/>
      <c r="B546" s="87"/>
      <c r="C546" s="87"/>
      <c r="D546" s="87"/>
      <c r="E546" s="87"/>
      <c r="F546" s="87"/>
      <c r="G546" s="87"/>
      <c r="H546" s="87"/>
      <c r="I546" s="87"/>
      <c r="J546" s="87"/>
      <c r="K546" s="87"/>
    </row>
    <row r="547" spans="1:11" ht="13.5" thickBot="1">
      <c r="A547" s="18" t="s">
        <v>74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ht="12.75">
      <c r="A548" s="9" t="s">
        <v>296</v>
      </c>
      <c r="B548" s="167">
        <v>4</v>
      </c>
      <c r="C548" s="168">
        <v>5</v>
      </c>
      <c r="D548" s="168">
        <v>85</v>
      </c>
      <c r="E548" s="168">
        <v>195</v>
      </c>
      <c r="F548" s="169">
        <v>0</v>
      </c>
      <c r="G548" s="312">
        <v>87</v>
      </c>
      <c r="H548" s="313">
        <v>197</v>
      </c>
      <c r="I548" s="205">
        <v>206</v>
      </c>
      <c r="J548" s="169">
        <v>77</v>
      </c>
      <c r="K548" s="187">
        <v>244</v>
      </c>
    </row>
    <row r="549" spans="1:11" ht="12.75">
      <c r="A549" s="9" t="s">
        <v>297</v>
      </c>
      <c r="B549" s="170">
        <v>3</v>
      </c>
      <c r="C549" s="171">
        <v>4</v>
      </c>
      <c r="D549" s="171">
        <v>82</v>
      </c>
      <c r="E549" s="171">
        <v>229</v>
      </c>
      <c r="F549" s="172">
        <v>0</v>
      </c>
      <c r="G549" s="314">
        <v>81</v>
      </c>
      <c r="H549" s="315">
        <v>230</v>
      </c>
      <c r="I549" s="206">
        <v>236</v>
      </c>
      <c r="J549" s="175">
        <v>74</v>
      </c>
      <c r="K549" s="189">
        <v>269</v>
      </c>
    </row>
    <row r="550" spans="1:11" ht="12.75">
      <c r="A550" s="9" t="s">
        <v>298</v>
      </c>
      <c r="B550" s="170">
        <v>6</v>
      </c>
      <c r="C550" s="171">
        <v>3</v>
      </c>
      <c r="D550" s="171">
        <v>98</v>
      </c>
      <c r="E550" s="171">
        <v>274</v>
      </c>
      <c r="F550" s="172">
        <v>0</v>
      </c>
      <c r="G550" s="314">
        <v>103</v>
      </c>
      <c r="H550" s="315">
        <v>268</v>
      </c>
      <c r="I550" s="206">
        <v>270</v>
      </c>
      <c r="J550" s="175">
        <v>95</v>
      </c>
      <c r="K550" s="189">
        <v>308</v>
      </c>
    </row>
    <row r="551" spans="1:11" ht="12.75">
      <c r="A551" s="9" t="s">
        <v>299</v>
      </c>
      <c r="B551" s="170">
        <v>0</v>
      </c>
      <c r="C551" s="171">
        <v>2</v>
      </c>
      <c r="D551" s="171">
        <v>62</v>
      </c>
      <c r="E551" s="171">
        <v>179</v>
      </c>
      <c r="F551" s="172">
        <v>0</v>
      </c>
      <c r="G551" s="314">
        <v>60</v>
      </c>
      <c r="H551" s="315">
        <v>181</v>
      </c>
      <c r="I551" s="206">
        <v>185</v>
      </c>
      <c r="J551" s="175">
        <v>57</v>
      </c>
      <c r="K551" s="189">
        <v>206</v>
      </c>
    </row>
    <row r="552" spans="1:11" ht="12.75">
      <c r="A552" s="9" t="s">
        <v>300</v>
      </c>
      <c r="B552" s="170">
        <v>2</v>
      </c>
      <c r="C552" s="171">
        <v>3</v>
      </c>
      <c r="D552" s="171">
        <v>104</v>
      </c>
      <c r="E552" s="171">
        <v>210</v>
      </c>
      <c r="F552" s="172">
        <v>0</v>
      </c>
      <c r="G552" s="314">
        <v>110</v>
      </c>
      <c r="H552" s="315">
        <v>206</v>
      </c>
      <c r="I552" s="206">
        <v>213</v>
      </c>
      <c r="J552" s="175">
        <v>102</v>
      </c>
      <c r="K552" s="189">
        <v>268</v>
      </c>
    </row>
    <row r="553" spans="1:11" ht="12.75">
      <c r="A553" s="9" t="s">
        <v>301</v>
      </c>
      <c r="B553" s="170">
        <v>0</v>
      </c>
      <c r="C553" s="171">
        <v>0</v>
      </c>
      <c r="D553" s="171">
        <v>5</v>
      </c>
      <c r="E553" s="171">
        <v>57</v>
      </c>
      <c r="F553" s="172">
        <v>0</v>
      </c>
      <c r="G553" s="314">
        <v>8</v>
      </c>
      <c r="H553" s="315">
        <v>51</v>
      </c>
      <c r="I553" s="206">
        <v>54</v>
      </c>
      <c r="J553" s="175">
        <v>7</v>
      </c>
      <c r="K553" s="189">
        <v>54</v>
      </c>
    </row>
    <row r="554" spans="1:11" ht="12.75">
      <c r="A554" s="62" t="s">
        <v>302</v>
      </c>
      <c r="B554" s="170">
        <v>0</v>
      </c>
      <c r="C554" s="171">
        <v>1</v>
      </c>
      <c r="D554" s="171">
        <v>11</v>
      </c>
      <c r="E554" s="171">
        <v>23</v>
      </c>
      <c r="F554" s="172">
        <v>0</v>
      </c>
      <c r="G554" s="314">
        <v>11</v>
      </c>
      <c r="H554" s="315">
        <v>22</v>
      </c>
      <c r="I554" s="206">
        <v>25</v>
      </c>
      <c r="J554" s="175">
        <v>8</v>
      </c>
      <c r="K554" s="189">
        <v>28</v>
      </c>
    </row>
    <row r="555" spans="1:11" ht="12.75">
      <c r="A555" s="62" t="s">
        <v>309</v>
      </c>
      <c r="B555" s="170">
        <v>2</v>
      </c>
      <c r="C555" s="171">
        <v>1</v>
      </c>
      <c r="D555" s="171">
        <v>14</v>
      </c>
      <c r="E555" s="171">
        <v>109</v>
      </c>
      <c r="F555" s="172">
        <v>0</v>
      </c>
      <c r="G555" s="314">
        <v>18</v>
      </c>
      <c r="H555" s="315">
        <v>108</v>
      </c>
      <c r="I555" s="206">
        <v>106</v>
      </c>
      <c r="J555" s="175">
        <v>20</v>
      </c>
      <c r="K555" s="189">
        <v>114</v>
      </c>
    </row>
    <row r="556" spans="1:11" ht="12.75">
      <c r="A556" s="9" t="s">
        <v>303</v>
      </c>
      <c r="B556" s="170">
        <v>5</v>
      </c>
      <c r="C556" s="171">
        <v>2</v>
      </c>
      <c r="D556" s="171">
        <v>40</v>
      </c>
      <c r="E556" s="171">
        <v>288</v>
      </c>
      <c r="F556" s="172">
        <v>0</v>
      </c>
      <c r="G556" s="314">
        <v>52</v>
      </c>
      <c r="H556" s="315">
        <v>279</v>
      </c>
      <c r="I556" s="206">
        <v>284</v>
      </c>
      <c r="J556" s="175">
        <v>50</v>
      </c>
      <c r="K556" s="189">
        <v>304</v>
      </c>
    </row>
    <row r="557" spans="1:11" ht="12.75">
      <c r="A557" s="9" t="s">
        <v>304</v>
      </c>
      <c r="B557" s="170">
        <v>0</v>
      </c>
      <c r="C557" s="171">
        <v>0</v>
      </c>
      <c r="D557" s="171">
        <v>4</v>
      </c>
      <c r="E557" s="171">
        <v>18</v>
      </c>
      <c r="F557" s="172">
        <v>0</v>
      </c>
      <c r="G557" s="314">
        <v>4</v>
      </c>
      <c r="H557" s="315">
        <v>17</v>
      </c>
      <c r="I557" s="206">
        <v>18</v>
      </c>
      <c r="J557" s="175">
        <v>4</v>
      </c>
      <c r="K557" s="189">
        <v>18</v>
      </c>
    </row>
    <row r="558" spans="1:11" ht="12.75">
      <c r="A558" s="9" t="s">
        <v>305</v>
      </c>
      <c r="B558" s="170">
        <v>2</v>
      </c>
      <c r="C558" s="171">
        <v>0</v>
      </c>
      <c r="D558" s="171">
        <v>50</v>
      </c>
      <c r="E558" s="171">
        <v>129</v>
      </c>
      <c r="F558" s="172">
        <v>0</v>
      </c>
      <c r="G558" s="314">
        <v>49</v>
      </c>
      <c r="H558" s="315">
        <v>129</v>
      </c>
      <c r="I558" s="206">
        <v>127</v>
      </c>
      <c r="J558" s="175">
        <v>48</v>
      </c>
      <c r="K558" s="189">
        <v>146</v>
      </c>
    </row>
    <row r="559" spans="1:11" ht="12.75">
      <c r="A559" s="9" t="s">
        <v>306</v>
      </c>
      <c r="B559" s="170">
        <v>4</v>
      </c>
      <c r="C559" s="171">
        <v>2</v>
      </c>
      <c r="D559" s="171">
        <v>41</v>
      </c>
      <c r="E559" s="171">
        <v>143</v>
      </c>
      <c r="F559" s="172">
        <v>0</v>
      </c>
      <c r="G559" s="314">
        <v>41</v>
      </c>
      <c r="H559" s="315">
        <v>147</v>
      </c>
      <c r="I559" s="206">
        <v>148</v>
      </c>
      <c r="J559" s="175">
        <v>43</v>
      </c>
      <c r="K559" s="189">
        <v>161</v>
      </c>
    </row>
    <row r="560" spans="1:11" ht="12.75">
      <c r="A560" s="9" t="s">
        <v>307</v>
      </c>
      <c r="B560" s="170">
        <v>2</v>
      </c>
      <c r="C560" s="171">
        <v>1</v>
      </c>
      <c r="D560" s="171">
        <v>28</v>
      </c>
      <c r="E560" s="171">
        <v>66</v>
      </c>
      <c r="F560" s="172">
        <v>0</v>
      </c>
      <c r="G560" s="314">
        <v>31</v>
      </c>
      <c r="H560" s="315">
        <v>66</v>
      </c>
      <c r="I560" s="206">
        <v>66</v>
      </c>
      <c r="J560" s="175">
        <v>31</v>
      </c>
      <c r="K560" s="189">
        <v>79</v>
      </c>
    </row>
    <row r="561" spans="1:11" ht="12.75">
      <c r="A561" s="9" t="s">
        <v>308</v>
      </c>
      <c r="B561" s="170">
        <v>2</v>
      </c>
      <c r="C561" s="171">
        <v>0</v>
      </c>
      <c r="D561" s="171">
        <v>10</v>
      </c>
      <c r="E561" s="171">
        <v>74</v>
      </c>
      <c r="F561" s="172">
        <v>0</v>
      </c>
      <c r="G561" s="314">
        <v>14</v>
      </c>
      <c r="H561" s="315">
        <v>72</v>
      </c>
      <c r="I561" s="206">
        <v>70</v>
      </c>
      <c r="J561" s="175">
        <v>16</v>
      </c>
      <c r="K561" s="189">
        <v>72</v>
      </c>
    </row>
    <row r="562" spans="1:11" ht="12.75">
      <c r="A562" s="9" t="s">
        <v>57</v>
      </c>
      <c r="B562" s="178">
        <v>6</v>
      </c>
      <c r="C562" s="179">
        <v>5</v>
      </c>
      <c r="D562" s="179">
        <v>145</v>
      </c>
      <c r="E562" s="179">
        <v>316</v>
      </c>
      <c r="F562" s="180">
        <v>0</v>
      </c>
      <c r="G562" s="316">
        <v>159</v>
      </c>
      <c r="H562" s="317">
        <v>302</v>
      </c>
      <c r="I562" s="208">
        <v>311</v>
      </c>
      <c r="J562" s="177">
        <v>151</v>
      </c>
      <c r="K562" s="191">
        <v>356</v>
      </c>
    </row>
    <row r="563" spans="1:11" ht="12.75">
      <c r="A563" s="32" t="s">
        <v>2</v>
      </c>
      <c r="B563" s="16">
        <f aca="true" t="shared" si="17" ref="B563:K563">SUM(B548:B562)</f>
        <v>38</v>
      </c>
      <c r="C563" s="16">
        <f t="shared" si="17"/>
        <v>29</v>
      </c>
      <c r="D563" s="16">
        <f t="shared" si="17"/>
        <v>779</v>
      </c>
      <c r="E563" s="16">
        <f t="shared" si="17"/>
        <v>2310</v>
      </c>
      <c r="F563" s="16">
        <f t="shared" si="17"/>
        <v>0</v>
      </c>
      <c r="G563" s="16">
        <f t="shared" si="17"/>
        <v>828</v>
      </c>
      <c r="H563" s="16">
        <f t="shared" si="17"/>
        <v>2275</v>
      </c>
      <c r="I563" s="16">
        <f t="shared" si="17"/>
        <v>2319</v>
      </c>
      <c r="J563" s="16">
        <f t="shared" si="17"/>
        <v>783</v>
      </c>
      <c r="K563" s="16">
        <f t="shared" si="17"/>
        <v>2627</v>
      </c>
    </row>
    <row r="564" spans="1:11" ht="13.5" thickBot="1">
      <c r="A564" s="36"/>
      <c r="B564" s="17"/>
      <c r="C564" s="17"/>
      <c r="D564" s="17"/>
      <c r="E564" s="17"/>
      <c r="F564" s="17"/>
      <c r="G564" s="17"/>
      <c r="H564" s="17"/>
      <c r="I564" s="17"/>
      <c r="J564" s="17"/>
      <c r="K564" s="295"/>
    </row>
    <row r="565" spans="1:11" ht="13.5" thickBot="1">
      <c r="A565" s="18" t="s">
        <v>75</v>
      </c>
      <c r="B565" s="6"/>
      <c r="C565" s="6"/>
      <c r="D565" s="6"/>
      <c r="E565" s="6"/>
      <c r="F565" s="6"/>
      <c r="G565" s="6"/>
      <c r="H565" s="6"/>
      <c r="I565" s="6"/>
      <c r="J565" s="6"/>
      <c r="K565" s="119"/>
    </row>
    <row r="566" spans="1:11" ht="12.75">
      <c r="A566" s="86" t="s">
        <v>644</v>
      </c>
      <c r="B566" s="167">
        <v>8</v>
      </c>
      <c r="C566" s="221">
        <v>2</v>
      </c>
      <c r="D566" s="182">
        <v>77</v>
      </c>
      <c r="E566" s="168">
        <v>204</v>
      </c>
      <c r="F566" s="188">
        <v>0</v>
      </c>
      <c r="G566" s="205">
        <v>64</v>
      </c>
      <c r="H566" s="169">
        <v>228</v>
      </c>
      <c r="I566" s="167">
        <v>227</v>
      </c>
      <c r="J566" s="169">
        <v>60</v>
      </c>
      <c r="K566" s="188">
        <v>254</v>
      </c>
    </row>
    <row r="567" spans="1:11" ht="12.75">
      <c r="A567" s="86" t="s">
        <v>114</v>
      </c>
      <c r="B567" s="173">
        <v>4</v>
      </c>
      <c r="C567" s="222">
        <v>0</v>
      </c>
      <c r="D567" s="184">
        <v>44</v>
      </c>
      <c r="E567" s="174">
        <v>268</v>
      </c>
      <c r="F567" s="190">
        <v>0</v>
      </c>
      <c r="G567" s="206">
        <v>41</v>
      </c>
      <c r="H567" s="175">
        <v>269</v>
      </c>
      <c r="I567" s="173">
        <v>273</v>
      </c>
      <c r="J567" s="175">
        <v>32</v>
      </c>
      <c r="K567" s="190">
        <v>277</v>
      </c>
    </row>
    <row r="568" spans="1:11" ht="12.75">
      <c r="A568" s="86" t="s">
        <v>116</v>
      </c>
      <c r="B568" s="173">
        <v>4</v>
      </c>
      <c r="C568" s="222">
        <v>2</v>
      </c>
      <c r="D568" s="184">
        <v>40</v>
      </c>
      <c r="E568" s="174">
        <v>179</v>
      </c>
      <c r="F568" s="190">
        <v>0</v>
      </c>
      <c r="G568" s="206">
        <v>29</v>
      </c>
      <c r="H568" s="175">
        <v>196</v>
      </c>
      <c r="I568" s="173">
        <v>197</v>
      </c>
      <c r="J568" s="175">
        <v>22</v>
      </c>
      <c r="K568" s="190">
        <v>204</v>
      </c>
    </row>
    <row r="569" spans="1:11" ht="12.75">
      <c r="A569" s="86" t="s">
        <v>109</v>
      </c>
      <c r="B569" s="173">
        <v>3</v>
      </c>
      <c r="C569" s="222">
        <v>0</v>
      </c>
      <c r="D569" s="184">
        <v>50</v>
      </c>
      <c r="E569" s="174">
        <v>105</v>
      </c>
      <c r="F569" s="190">
        <v>0</v>
      </c>
      <c r="G569" s="206">
        <v>54</v>
      </c>
      <c r="H569" s="175">
        <v>101</v>
      </c>
      <c r="I569" s="173">
        <v>106</v>
      </c>
      <c r="J569" s="175">
        <v>48</v>
      </c>
      <c r="K569" s="190">
        <v>146</v>
      </c>
    </row>
    <row r="570" spans="1:11" ht="12.75">
      <c r="A570" s="86" t="s">
        <v>115</v>
      </c>
      <c r="B570" s="173">
        <v>4</v>
      </c>
      <c r="C570" s="222">
        <v>6</v>
      </c>
      <c r="D570" s="184">
        <v>59</v>
      </c>
      <c r="E570" s="174">
        <v>227</v>
      </c>
      <c r="F570" s="190">
        <v>0</v>
      </c>
      <c r="G570" s="206">
        <v>68</v>
      </c>
      <c r="H570" s="175">
        <v>229</v>
      </c>
      <c r="I570" s="173">
        <v>243</v>
      </c>
      <c r="J570" s="175">
        <v>48</v>
      </c>
      <c r="K570" s="190">
        <v>269</v>
      </c>
    </row>
    <row r="571" spans="1:11" ht="12.75">
      <c r="A571" s="86" t="s">
        <v>110</v>
      </c>
      <c r="B571" s="173">
        <v>1</v>
      </c>
      <c r="C571" s="222">
        <v>0</v>
      </c>
      <c r="D571" s="184">
        <v>13</v>
      </c>
      <c r="E571" s="174">
        <v>85</v>
      </c>
      <c r="F571" s="190">
        <v>0</v>
      </c>
      <c r="G571" s="206">
        <v>13</v>
      </c>
      <c r="H571" s="175">
        <v>86</v>
      </c>
      <c r="I571" s="173">
        <v>83</v>
      </c>
      <c r="J571" s="175">
        <v>13</v>
      </c>
      <c r="K571" s="190">
        <v>85</v>
      </c>
    </row>
    <row r="572" spans="1:11" ht="12.75">
      <c r="A572" s="86" t="s">
        <v>113</v>
      </c>
      <c r="B572" s="173">
        <v>0</v>
      </c>
      <c r="C572" s="222">
        <v>0</v>
      </c>
      <c r="D572" s="184">
        <v>5</v>
      </c>
      <c r="E572" s="174">
        <v>51</v>
      </c>
      <c r="F572" s="190">
        <v>0</v>
      </c>
      <c r="G572" s="206">
        <v>3</v>
      </c>
      <c r="H572" s="175">
        <v>50</v>
      </c>
      <c r="I572" s="173">
        <v>47</v>
      </c>
      <c r="J572" s="172">
        <v>3</v>
      </c>
      <c r="K572" s="219">
        <v>50</v>
      </c>
    </row>
    <row r="573" spans="1:11" ht="12.75">
      <c r="A573" s="86" t="s">
        <v>112</v>
      </c>
      <c r="B573" s="173">
        <v>1</v>
      </c>
      <c r="C573" s="222">
        <v>3</v>
      </c>
      <c r="D573" s="184">
        <v>19</v>
      </c>
      <c r="E573" s="174">
        <v>61</v>
      </c>
      <c r="F573" s="190">
        <v>0</v>
      </c>
      <c r="G573" s="206">
        <v>23</v>
      </c>
      <c r="H573" s="175">
        <v>63</v>
      </c>
      <c r="I573" s="173">
        <v>66</v>
      </c>
      <c r="J573" s="172">
        <v>18</v>
      </c>
      <c r="K573" s="219">
        <v>74</v>
      </c>
    </row>
    <row r="574" spans="1:11" ht="12.75">
      <c r="A574" s="86" t="s">
        <v>111</v>
      </c>
      <c r="B574" s="173">
        <v>2</v>
      </c>
      <c r="C574" s="222">
        <v>2</v>
      </c>
      <c r="D574" s="184">
        <v>66</v>
      </c>
      <c r="E574" s="174">
        <v>40</v>
      </c>
      <c r="F574" s="190">
        <v>0</v>
      </c>
      <c r="G574" s="206">
        <v>71</v>
      </c>
      <c r="H574" s="175">
        <v>39</v>
      </c>
      <c r="I574" s="173">
        <v>48</v>
      </c>
      <c r="J574" s="175">
        <v>62</v>
      </c>
      <c r="K574" s="190">
        <v>71</v>
      </c>
    </row>
    <row r="575" spans="1:11" ht="12.75">
      <c r="A575" s="86" t="s">
        <v>57</v>
      </c>
      <c r="B575" s="173">
        <v>6</v>
      </c>
      <c r="C575" s="222">
        <v>13</v>
      </c>
      <c r="D575" s="184">
        <v>172</v>
      </c>
      <c r="E575" s="176">
        <v>298</v>
      </c>
      <c r="F575" s="190">
        <v>0</v>
      </c>
      <c r="G575" s="206">
        <v>169</v>
      </c>
      <c r="H575" s="177">
        <v>322</v>
      </c>
      <c r="I575" s="186">
        <v>328</v>
      </c>
      <c r="J575" s="177">
        <v>155</v>
      </c>
      <c r="K575" s="192">
        <v>365</v>
      </c>
    </row>
    <row r="576" spans="1:11" ht="12.75">
      <c r="A576" s="32" t="s">
        <v>2</v>
      </c>
      <c r="B576" s="16">
        <f aca="true" t="shared" si="18" ref="B576:K576">SUM(B566:B575)</f>
        <v>33</v>
      </c>
      <c r="C576" s="16">
        <f t="shared" si="18"/>
        <v>28</v>
      </c>
      <c r="D576" s="16">
        <f t="shared" si="18"/>
        <v>545</v>
      </c>
      <c r="E576" s="16">
        <f t="shared" si="18"/>
        <v>1518</v>
      </c>
      <c r="F576" s="16">
        <f t="shared" si="18"/>
        <v>0</v>
      </c>
      <c r="G576" s="16">
        <f t="shared" si="18"/>
        <v>535</v>
      </c>
      <c r="H576" s="16">
        <f t="shared" si="18"/>
        <v>1583</v>
      </c>
      <c r="I576" s="16">
        <f t="shared" si="18"/>
        <v>1618</v>
      </c>
      <c r="J576" s="16">
        <f t="shared" si="18"/>
        <v>461</v>
      </c>
      <c r="K576" s="16">
        <f t="shared" si="18"/>
        <v>1795</v>
      </c>
    </row>
    <row r="577" spans="1:11" ht="13.5" thickBot="1">
      <c r="A577" s="35"/>
      <c r="B577" s="17"/>
      <c r="C577" s="17"/>
      <c r="D577" s="17"/>
      <c r="E577" s="17"/>
      <c r="F577" s="17"/>
      <c r="G577" s="17"/>
      <c r="H577" s="17"/>
      <c r="I577" s="17"/>
      <c r="J577" s="17"/>
      <c r="K577" s="17"/>
    </row>
    <row r="578" spans="1:11" ht="13.5" thickBot="1">
      <c r="A578" s="18" t="s">
        <v>76</v>
      </c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2.75">
      <c r="A579" s="86" t="s">
        <v>645</v>
      </c>
      <c r="B579" s="167">
        <v>0</v>
      </c>
      <c r="C579" s="168">
        <v>0</v>
      </c>
      <c r="D579" s="168">
        <v>4</v>
      </c>
      <c r="E579" s="181">
        <v>15</v>
      </c>
      <c r="F579" s="169">
        <v>0</v>
      </c>
      <c r="G579" s="167">
        <v>5</v>
      </c>
      <c r="H579" s="169">
        <v>14</v>
      </c>
      <c r="I579" s="167">
        <v>14</v>
      </c>
      <c r="J579" s="169">
        <v>5</v>
      </c>
      <c r="K579" s="167">
        <v>14</v>
      </c>
    </row>
    <row r="580" spans="1:11" ht="12.75">
      <c r="A580" s="86" t="s">
        <v>646</v>
      </c>
      <c r="B580" s="173">
        <v>1</v>
      </c>
      <c r="C580" s="174">
        <v>0</v>
      </c>
      <c r="D580" s="174">
        <v>4</v>
      </c>
      <c r="E580" s="183">
        <v>42</v>
      </c>
      <c r="F580" s="175">
        <v>0</v>
      </c>
      <c r="G580" s="173">
        <v>5</v>
      </c>
      <c r="H580" s="175">
        <v>42</v>
      </c>
      <c r="I580" s="173">
        <v>43</v>
      </c>
      <c r="J580" s="175">
        <v>3</v>
      </c>
      <c r="K580" s="173">
        <v>46</v>
      </c>
    </row>
    <row r="581" spans="1:11" ht="12.75">
      <c r="A581" s="86" t="s">
        <v>647</v>
      </c>
      <c r="B581" s="173">
        <v>10</v>
      </c>
      <c r="C581" s="174">
        <v>6</v>
      </c>
      <c r="D581" s="174">
        <v>147</v>
      </c>
      <c r="E581" s="183">
        <v>328</v>
      </c>
      <c r="F581" s="175">
        <v>0</v>
      </c>
      <c r="G581" s="173">
        <v>146</v>
      </c>
      <c r="H581" s="175">
        <v>333</v>
      </c>
      <c r="I581" s="173">
        <v>345</v>
      </c>
      <c r="J581" s="175">
        <v>132</v>
      </c>
      <c r="K581" s="173">
        <v>411</v>
      </c>
    </row>
    <row r="582" spans="1:11" ht="12.75">
      <c r="A582" s="86" t="s">
        <v>648</v>
      </c>
      <c r="B582" s="173">
        <v>7</v>
      </c>
      <c r="C582" s="174">
        <v>0</v>
      </c>
      <c r="D582" s="174">
        <v>36</v>
      </c>
      <c r="E582" s="183">
        <v>107</v>
      </c>
      <c r="F582" s="175">
        <v>0</v>
      </c>
      <c r="G582" s="173">
        <v>40</v>
      </c>
      <c r="H582" s="175">
        <v>111</v>
      </c>
      <c r="I582" s="173">
        <v>110</v>
      </c>
      <c r="J582" s="175">
        <v>36</v>
      </c>
      <c r="K582" s="173">
        <v>130</v>
      </c>
    </row>
    <row r="583" spans="1:11" ht="12.75">
      <c r="A583" s="86" t="s">
        <v>649</v>
      </c>
      <c r="B583" s="173">
        <v>3</v>
      </c>
      <c r="C583" s="174">
        <v>1</v>
      </c>
      <c r="D583" s="174">
        <v>44</v>
      </c>
      <c r="E583" s="183">
        <v>84</v>
      </c>
      <c r="F583" s="175">
        <v>0</v>
      </c>
      <c r="G583" s="173">
        <v>49</v>
      </c>
      <c r="H583" s="175">
        <v>80</v>
      </c>
      <c r="I583" s="173">
        <v>86</v>
      </c>
      <c r="J583" s="175">
        <v>42</v>
      </c>
      <c r="K583" s="173">
        <v>112</v>
      </c>
    </row>
    <row r="584" spans="1:11" ht="12.75">
      <c r="A584" s="86" t="s">
        <v>650</v>
      </c>
      <c r="B584" s="173">
        <v>3</v>
      </c>
      <c r="C584" s="174">
        <v>7</v>
      </c>
      <c r="D584" s="174">
        <v>37</v>
      </c>
      <c r="E584" s="183">
        <v>101</v>
      </c>
      <c r="F584" s="175">
        <v>0</v>
      </c>
      <c r="G584" s="173">
        <v>37</v>
      </c>
      <c r="H584" s="175">
        <v>107</v>
      </c>
      <c r="I584" s="173">
        <v>107</v>
      </c>
      <c r="J584" s="175">
        <v>36</v>
      </c>
      <c r="K584" s="173">
        <v>124</v>
      </c>
    </row>
    <row r="585" spans="1:11" ht="12.75">
      <c r="A585" s="86" t="s">
        <v>651</v>
      </c>
      <c r="B585" s="173">
        <v>7</v>
      </c>
      <c r="C585" s="174">
        <v>3</v>
      </c>
      <c r="D585" s="174">
        <v>86</v>
      </c>
      <c r="E585" s="183">
        <v>207</v>
      </c>
      <c r="F585" s="175">
        <v>0</v>
      </c>
      <c r="G585" s="173">
        <v>86</v>
      </c>
      <c r="H585" s="175">
        <v>214</v>
      </c>
      <c r="I585" s="173">
        <v>213</v>
      </c>
      <c r="J585" s="175">
        <v>84</v>
      </c>
      <c r="K585" s="173">
        <v>264</v>
      </c>
    </row>
    <row r="586" spans="1:11" ht="12.75">
      <c r="A586" s="86" t="s">
        <v>652</v>
      </c>
      <c r="B586" s="173">
        <v>11</v>
      </c>
      <c r="C586" s="174">
        <v>5</v>
      </c>
      <c r="D586" s="174">
        <v>183</v>
      </c>
      <c r="E586" s="183">
        <v>340</v>
      </c>
      <c r="F586" s="175">
        <v>0</v>
      </c>
      <c r="G586" s="173">
        <v>184</v>
      </c>
      <c r="H586" s="175">
        <v>353</v>
      </c>
      <c r="I586" s="173">
        <v>358</v>
      </c>
      <c r="J586" s="175">
        <v>173</v>
      </c>
      <c r="K586" s="173">
        <v>457</v>
      </c>
    </row>
    <row r="587" spans="1:11" ht="12.75">
      <c r="A587" s="86" t="s">
        <v>653</v>
      </c>
      <c r="B587" s="173">
        <v>6</v>
      </c>
      <c r="C587" s="174">
        <v>3</v>
      </c>
      <c r="D587" s="174">
        <v>170</v>
      </c>
      <c r="E587" s="183">
        <v>264</v>
      </c>
      <c r="F587" s="175">
        <v>0</v>
      </c>
      <c r="G587" s="173">
        <v>166</v>
      </c>
      <c r="H587" s="175">
        <v>265</v>
      </c>
      <c r="I587" s="173">
        <v>272</v>
      </c>
      <c r="J587" s="175">
        <v>160</v>
      </c>
      <c r="K587" s="173">
        <v>364</v>
      </c>
    </row>
    <row r="588" spans="1:11" ht="12.75">
      <c r="A588" s="86" t="s">
        <v>654</v>
      </c>
      <c r="B588" s="173">
        <v>6</v>
      </c>
      <c r="C588" s="174">
        <v>7</v>
      </c>
      <c r="D588" s="174">
        <v>126</v>
      </c>
      <c r="E588" s="183">
        <v>266</v>
      </c>
      <c r="F588" s="175">
        <v>0</v>
      </c>
      <c r="G588" s="173">
        <v>132</v>
      </c>
      <c r="H588" s="175">
        <v>264</v>
      </c>
      <c r="I588" s="173">
        <v>277</v>
      </c>
      <c r="J588" s="175">
        <v>116</v>
      </c>
      <c r="K588" s="173">
        <v>333</v>
      </c>
    </row>
    <row r="589" spans="1:11" ht="12.75">
      <c r="A589" s="86" t="s">
        <v>655</v>
      </c>
      <c r="B589" s="173">
        <v>9</v>
      </c>
      <c r="C589" s="174">
        <v>8</v>
      </c>
      <c r="D589" s="174">
        <v>170</v>
      </c>
      <c r="E589" s="183">
        <v>350</v>
      </c>
      <c r="F589" s="175">
        <v>0</v>
      </c>
      <c r="G589" s="173">
        <v>181</v>
      </c>
      <c r="H589" s="175">
        <v>346</v>
      </c>
      <c r="I589" s="173">
        <v>384</v>
      </c>
      <c r="J589" s="175">
        <v>144</v>
      </c>
      <c r="K589" s="173">
        <v>463</v>
      </c>
    </row>
    <row r="590" spans="1:11" ht="12.75">
      <c r="A590" s="86" t="s">
        <v>656</v>
      </c>
      <c r="B590" s="173">
        <v>5</v>
      </c>
      <c r="C590" s="174">
        <v>5</v>
      </c>
      <c r="D590" s="174">
        <v>130</v>
      </c>
      <c r="E590" s="183">
        <v>262</v>
      </c>
      <c r="F590" s="175">
        <v>0</v>
      </c>
      <c r="G590" s="173">
        <v>142</v>
      </c>
      <c r="H590" s="175">
        <v>252</v>
      </c>
      <c r="I590" s="173">
        <v>273</v>
      </c>
      <c r="J590" s="175">
        <v>124</v>
      </c>
      <c r="K590" s="173">
        <v>332</v>
      </c>
    </row>
    <row r="591" spans="1:11" ht="12.75">
      <c r="A591" s="86" t="s">
        <v>657</v>
      </c>
      <c r="B591" s="173">
        <v>4</v>
      </c>
      <c r="C591" s="174">
        <v>5</v>
      </c>
      <c r="D591" s="174">
        <v>138</v>
      </c>
      <c r="E591" s="183">
        <v>311</v>
      </c>
      <c r="F591" s="175">
        <v>0</v>
      </c>
      <c r="G591" s="173">
        <v>135</v>
      </c>
      <c r="H591" s="175">
        <v>312</v>
      </c>
      <c r="I591" s="173">
        <v>328</v>
      </c>
      <c r="J591" s="175">
        <v>117</v>
      </c>
      <c r="K591" s="173">
        <v>381</v>
      </c>
    </row>
    <row r="592" spans="1:11" ht="12.75">
      <c r="A592" s="86" t="s">
        <v>658</v>
      </c>
      <c r="B592" s="173">
        <v>12</v>
      </c>
      <c r="C592" s="174">
        <v>11</v>
      </c>
      <c r="D592" s="174">
        <v>248</v>
      </c>
      <c r="E592" s="183">
        <v>506</v>
      </c>
      <c r="F592" s="175">
        <v>0</v>
      </c>
      <c r="G592" s="173">
        <v>254</v>
      </c>
      <c r="H592" s="175">
        <v>522</v>
      </c>
      <c r="I592" s="173">
        <v>540</v>
      </c>
      <c r="J592" s="175">
        <v>227</v>
      </c>
      <c r="K592" s="173">
        <v>681</v>
      </c>
    </row>
    <row r="593" spans="1:11" ht="12.75">
      <c r="A593" s="86" t="s">
        <v>659</v>
      </c>
      <c r="B593" s="173">
        <v>5</v>
      </c>
      <c r="C593" s="174">
        <v>11</v>
      </c>
      <c r="D593" s="174">
        <v>155</v>
      </c>
      <c r="E593" s="183">
        <v>381</v>
      </c>
      <c r="F593" s="175">
        <v>0</v>
      </c>
      <c r="G593" s="173">
        <v>167</v>
      </c>
      <c r="H593" s="175">
        <v>375</v>
      </c>
      <c r="I593" s="173">
        <v>388</v>
      </c>
      <c r="J593" s="175">
        <v>152</v>
      </c>
      <c r="K593" s="173">
        <v>471</v>
      </c>
    </row>
    <row r="594" spans="1:11" ht="12.75">
      <c r="A594" s="86" t="s">
        <v>660</v>
      </c>
      <c r="B594" s="173">
        <v>0</v>
      </c>
      <c r="C594" s="174">
        <v>0</v>
      </c>
      <c r="D594" s="174">
        <v>8</v>
      </c>
      <c r="E594" s="183">
        <v>55</v>
      </c>
      <c r="F594" s="175">
        <v>0</v>
      </c>
      <c r="G594" s="173">
        <v>7</v>
      </c>
      <c r="H594" s="175">
        <v>54</v>
      </c>
      <c r="I594" s="173">
        <v>53</v>
      </c>
      <c r="J594" s="175">
        <v>8</v>
      </c>
      <c r="K594" s="173">
        <v>49</v>
      </c>
    </row>
    <row r="595" spans="1:11" ht="12.75">
      <c r="A595" s="86" t="s">
        <v>661</v>
      </c>
      <c r="B595" s="170">
        <v>4</v>
      </c>
      <c r="C595" s="171">
        <v>1</v>
      </c>
      <c r="D595" s="171">
        <v>12</v>
      </c>
      <c r="E595" s="201">
        <v>43</v>
      </c>
      <c r="F595" s="172">
        <v>0</v>
      </c>
      <c r="G595" s="264">
        <v>14</v>
      </c>
      <c r="H595" s="231">
        <v>47</v>
      </c>
      <c r="I595" s="264">
        <v>49</v>
      </c>
      <c r="J595" s="231">
        <v>11</v>
      </c>
      <c r="K595" s="264">
        <v>51</v>
      </c>
    </row>
    <row r="596" spans="1:11" ht="12.75">
      <c r="A596" s="86" t="s">
        <v>57</v>
      </c>
      <c r="B596" s="178">
        <v>16</v>
      </c>
      <c r="C596" s="179">
        <v>14</v>
      </c>
      <c r="D596" s="176">
        <v>555</v>
      </c>
      <c r="E596" s="220">
        <v>920</v>
      </c>
      <c r="F596" s="180">
        <v>0</v>
      </c>
      <c r="G596" s="251">
        <v>549</v>
      </c>
      <c r="H596" s="319">
        <v>942</v>
      </c>
      <c r="I596" s="178">
        <v>959</v>
      </c>
      <c r="J596" s="319">
        <v>520</v>
      </c>
      <c r="K596" s="320">
        <v>1184</v>
      </c>
    </row>
    <row r="597" spans="1:11" ht="12.75">
      <c r="A597" s="32" t="s">
        <v>2</v>
      </c>
      <c r="B597" s="16">
        <f aca="true" t="shared" si="19" ref="B597:K597">SUM(B579:B596)</f>
        <v>109</v>
      </c>
      <c r="C597" s="16">
        <f t="shared" si="19"/>
        <v>87</v>
      </c>
      <c r="D597" s="16">
        <f t="shared" si="19"/>
        <v>2253</v>
      </c>
      <c r="E597" s="16">
        <f t="shared" si="19"/>
        <v>4582</v>
      </c>
      <c r="F597" s="16">
        <f t="shared" si="19"/>
        <v>0</v>
      </c>
      <c r="G597" s="16">
        <f t="shared" si="19"/>
        <v>2299</v>
      </c>
      <c r="H597" s="16">
        <f t="shared" si="19"/>
        <v>4633</v>
      </c>
      <c r="I597" s="16">
        <f t="shared" si="19"/>
        <v>4799</v>
      </c>
      <c r="J597" s="16">
        <f t="shared" si="19"/>
        <v>2090</v>
      </c>
      <c r="K597" s="16">
        <f t="shared" si="19"/>
        <v>5867</v>
      </c>
    </row>
    <row r="598" spans="1:11" ht="11.25" customHeight="1" thickBot="1">
      <c r="A598" s="78"/>
      <c r="B598" s="17"/>
      <c r="C598" s="17"/>
      <c r="D598" s="17"/>
      <c r="E598" s="17"/>
      <c r="F598" s="17"/>
      <c r="G598" s="17"/>
      <c r="H598" s="17"/>
      <c r="I598" s="17"/>
      <c r="J598" s="17"/>
      <c r="K598" s="17"/>
    </row>
    <row r="599" spans="1:11" ht="13.5" thickBot="1">
      <c r="A599" s="18" t="s">
        <v>77</v>
      </c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2.75">
      <c r="A600" s="86" t="s">
        <v>149</v>
      </c>
      <c r="B600" s="167">
        <v>8</v>
      </c>
      <c r="C600" s="168">
        <v>1</v>
      </c>
      <c r="D600" s="169">
        <v>38</v>
      </c>
      <c r="E600" s="181">
        <v>219</v>
      </c>
      <c r="F600" s="169">
        <v>0</v>
      </c>
      <c r="G600" s="167">
        <v>48</v>
      </c>
      <c r="H600" s="169">
        <v>217</v>
      </c>
      <c r="I600" s="167">
        <v>220</v>
      </c>
      <c r="J600" s="169">
        <v>43</v>
      </c>
      <c r="K600" s="167">
        <v>249</v>
      </c>
    </row>
    <row r="601" spans="1:11" ht="12.75">
      <c r="A601" s="86" t="s">
        <v>150</v>
      </c>
      <c r="B601" s="173">
        <v>9</v>
      </c>
      <c r="C601" s="174">
        <v>10</v>
      </c>
      <c r="D601" s="175">
        <v>28</v>
      </c>
      <c r="E601" s="183">
        <v>229</v>
      </c>
      <c r="F601" s="175">
        <v>0</v>
      </c>
      <c r="G601" s="173">
        <v>47</v>
      </c>
      <c r="H601" s="175">
        <v>228</v>
      </c>
      <c r="I601" s="173">
        <v>236</v>
      </c>
      <c r="J601" s="175">
        <v>40</v>
      </c>
      <c r="K601" s="173">
        <v>257</v>
      </c>
    </row>
    <row r="602" spans="1:11" ht="12.75">
      <c r="A602" s="86" t="s">
        <v>151</v>
      </c>
      <c r="B602" s="173">
        <v>6</v>
      </c>
      <c r="C602" s="174">
        <v>7</v>
      </c>
      <c r="D602" s="175">
        <v>18</v>
      </c>
      <c r="E602" s="183">
        <v>206</v>
      </c>
      <c r="F602" s="175">
        <v>0</v>
      </c>
      <c r="G602" s="173">
        <v>26</v>
      </c>
      <c r="H602" s="175">
        <v>212</v>
      </c>
      <c r="I602" s="173">
        <v>210</v>
      </c>
      <c r="J602" s="175">
        <v>31</v>
      </c>
      <c r="K602" s="173">
        <v>232</v>
      </c>
    </row>
    <row r="603" spans="1:11" ht="12.75">
      <c r="A603" s="86" t="s">
        <v>152</v>
      </c>
      <c r="B603" s="173">
        <v>4</v>
      </c>
      <c r="C603" s="174">
        <v>5</v>
      </c>
      <c r="D603" s="175">
        <v>32</v>
      </c>
      <c r="E603" s="183">
        <v>187</v>
      </c>
      <c r="F603" s="175">
        <v>0</v>
      </c>
      <c r="G603" s="173">
        <v>34</v>
      </c>
      <c r="H603" s="175">
        <v>193</v>
      </c>
      <c r="I603" s="173">
        <v>188</v>
      </c>
      <c r="J603" s="175">
        <v>42</v>
      </c>
      <c r="K603" s="173">
        <v>222</v>
      </c>
    </row>
    <row r="604" spans="1:11" ht="12.75">
      <c r="A604" s="86" t="s">
        <v>153</v>
      </c>
      <c r="B604" s="173">
        <v>8</v>
      </c>
      <c r="C604" s="174">
        <v>4</v>
      </c>
      <c r="D604" s="175">
        <v>34</v>
      </c>
      <c r="E604" s="183">
        <v>199</v>
      </c>
      <c r="F604" s="175">
        <v>0</v>
      </c>
      <c r="G604" s="173">
        <v>46</v>
      </c>
      <c r="H604" s="175">
        <v>195</v>
      </c>
      <c r="I604" s="173">
        <v>198</v>
      </c>
      <c r="J604" s="175">
        <v>42</v>
      </c>
      <c r="K604" s="173">
        <v>233</v>
      </c>
    </row>
    <row r="605" spans="1:11" ht="12.75">
      <c r="A605" s="86" t="s">
        <v>662</v>
      </c>
      <c r="B605" s="173">
        <v>0</v>
      </c>
      <c r="C605" s="174">
        <v>2</v>
      </c>
      <c r="D605" s="175">
        <v>5</v>
      </c>
      <c r="E605" s="183">
        <v>71</v>
      </c>
      <c r="F605" s="175">
        <v>0</v>
      </c>
      <c r="G605" s="173">
        <v>7</v>
      </c>
      <c r="H605" s="175">
        <v>70</v>
      </c>
      <c r="I605" s="173">
        <v>69</v>
      </c>
      <c r="J605" s="175">
        <v>8</v>
      </c>
      <c r="K605" s="173">
        <v>72</v>
      </c>
    </row>
    <row r="606" spans="1:11" ht="12.75">
      <c r="A606" s="86" t="s">
        <v>663</v>
      </c>
      <c r="B606" s="173">
        <v>9</v>
      </c>
      <c r="C606" s="174">
        <v>2</v>
      </c>
      <c r="D606" s="175">
        <v>9</v>
      </c>
      <c r="E606" s="183">
        <v>151</v>
      </c>
      <c r="F606" s="175">
        <v>0</v>
      </c>
      <c r="G606" s="173">
        <v>14</v>
      </c>
      <c r="H606" s="175">
        <v>152</v>
      </c>
      <c r="I606" s="173">
        <v>152</v>
      </c>
      <c r="J606" s="175">
        <v>16</v>
      </c>
      <c r="K606" s="173">
        <v>162</v>
      </c>
    </row>
    <row r="607" spans="1:11" ht="12.75">
      <c r="A607" s="86" t="s">
        <v>154</v>
      </c>
      <c r="B607" s="173">
        <v>13</v>
      </c>
      <c r="C607" s="174">
        <v>4</v>
      </c>
      <c r="D607" s="175">
        <v>23</v>
      </c>
      <c r="E607" s="183">
        <v>199</v>
      </c>
      <c r="F607" s="175">
        <v>0</v>
      </c>
      <c r="G607" s="173">
        <v>33</v>
      </c>
      <c r="H607" s="175">
        <v>206</v>
      </c>
      <c r="I607" s="173">
        <v>209</v>
      </c>
      <c r="J607" s="175">
        <v>29</v>
      </c>
      <c r="K607" s="173">
        <v>230</v>
      </c>
    </row>
    <row r="608" spans="1:11" ht="12.75">
      <c r="A608" s="86" t="s">
        <v>155</v>
      </c>
      <c r="B608" s="173">
        <v>7</v>
      </c>
      <c r="C608" s="174">
        <v>2</v>
      </c>
      <c r="D608" s="175">
        <v>25</v>
      </c>
      <c r="E608" s="183">
        <v>207</v>
      </c>
      <c r="F608" s="175">
        <v>0</v>
      </c>
      <c r="G608" s="173">
        <v>32</v>
      </c>
      <c r="H608" s="175">
        <v>208</v>
      </c>
      <c r="I608" s="173">
        <v>207</v>
      </c>
      <c r="J608" s="175">
        <v>33</v>
      </c>
      <c r="K608" s="173">
        <v>229</v>
      </c>
    </row>
    <row r="609" spans="1:11" ht="12.75">
      <c r="A609" s="86" t="s">
        <v>156</v>
      </c>
      <c r="B609" s="173">
        <v>21</v>
      </c>
      <c r="C609" s="174">
        <v>5</v>
      </c>
      <c r="D609" s="175">
        <v>36</v>
      </c>
      <c r="E609" s="183">
        <v>251</v>
      </c>
      <c r="F609" s="175">
        <v>0</v>
      </c>
      <c r="G609" s="173">
        <v>37</v>
      </c>
      <c r="H609" s="175">
        <v>274</v>
      </c>
      <c r="I609" s="173">
        <v>271</v>
      </c>
      <c r="J609" s="175">
        <v>42</v>
      </c>
      <c r="K609" s="173">
        <v>290</v>
      </c>
    </row>
    <row r="610" spans="1:11" ht="12.75">
      <c r="A610" s="86" t="s">
        <v>157</v>
      </c>
      <c r="B610" s="173">
        <v>11</v>
      </c>
      <c r="C610" s="174">
        <v>4</v>
      </c>
      <c r="D610" s="175">
        <v>11</v>
      </c>
      <c r="E610" s="183">
        <v>124</v>
      </c>
      <c r="F610" s="175">
        <v>0</v>
      </c>
      <c r="G610" s="173">
        <v>19</v>
      </c>
      <c r="H610" s="175">
        <v>130</v>
      </c>
      <c r="I610" s="173">
        <v>134</v>
      </c>
      <c r="J610" s="175">
        <v>16</v>
      </c>
      <c r="K610" s="173">
        <v>138</v>
      </c>
    </row>
    <row r="611" spans="1:11" ht="12.75">
      <c r="A611" s="86" t="s">
        <v>158</v>
      </c>
      <c r="B611" s="173">
        <v>5</v>
      </c>
      <c r="C611" s="174">
        <v>2</v>
      </c>
      <c r="D611" s="175">
        <v>15</v>
      </c>
      <c r="E611" s="183">
        <v>83</v>
      </c>
      <c r="F611" s="175">
        <v>0</v>
      </c>
      <c r="G611" s="173">
        <v>16</v>
      </c>
      <c r="H611" s="175">
        <v>87</v>
      </c>
      <c r="I611" s="173">
        <v>87</v>
      </c>
      <c r="J611" s="175">
        <v>12</v>
      </c>
      <c r="K611" s="173">
        <v>96</v>
      </c>
    </row>
    <row r="612" spans="1:11" ht="12.75">
      <c r="A612" s="86" t="s">
        <v>664</v>
      </c>
      <c r="B612" s="173">
        <v>3</v>
      </c>
      <c r="C612" s="174">
        <v>0</v>
      </c>
      <c r="D612" s="175">
        <v>9</v>
      </c>
      <c r="E612" s="183">
        <v>28</v>
      </c>
      <c r="F612" s="175">
        <v>0</v>
      </c>
      <c r="G612" s="173">
        <v>11</v>
      </c>
      <c r="H612" s="175">
        <v>29</v>
      </c>
      <c r="I612" s="173">
        <v>33</v>
      </c>
      <c r="J612" s="175">
        <v>7</v>
      </c>
      <c r="K612" s="173">
        <v>37</v>
      </c>
    </row>
    <row r="613" spans="1:11" ht="12.75">
      <c r="A613" s="86" t="s">
        <v>374</v>
      </c>
      <c r="B613" s="173">
        <v>1</v>
      </c>
      <c r="C613" s="174">
        <v>4</v>
      </c>
      <c r="D613" s="175">
        <v>14</v>
      </c>
      <c r="E613" s="183">
        <v>167</v>
      </c>
      <c r="F613" s="175">
        <v>0</v>
      </c>
      <c r="G613" s="173">
        <v>17</v>
      </c>
      <c r="H613" s="175">
        <v>162</v>
      </c>
      <c r="I613" s="173">
        <v>160</v>
      </c>
      <c r="J613" s="175">
        <v>21</v>
      </c>
      <c r="K613" s="173">
        <v>172</v>
      </c>
    </row>
    <row r="614" spans="1:11" ht="12.75">
      <c r="A614" s="86" t="s">
        <v>146</v>
      </c>
      <c r="B614" s="173">
        <v>9</v>
      </c>
      <c r="C614" s="174">
        <v>5</v>
      </c>
      <c r="D614" s="175">
        <v>16</v>
      </c>
      <c r="E614" s="183">
        <v>292</v>
      </c>
      <c r="F614" s="175">
        <v>0</v>
      </c>
      <c r="G614" s="173">
        <v>35</v>
      </c>
      <c r="H614" s="175">
        <v>280</v>
      </c>
      <c r="I614" s="173">
        <v>281</v>
      </c>
      <c r="J614" s="175">
        <v>33</v>
      </c>
      <c r="K614" s="173">
        <v>304</v>
      </c>
    </row>
    <row r="615" spans="1:11" ht="12.75">
      <c r="A615" s="86" t="s">
        <v>147</v>
      </c>
      <c r="B615" s="173">
        <v>3</v>
      </c>
      <c r="C615" s="174">
        <v>2</v>
      </c>
      <c r="D615" s="175">
        <v>24</v>
      </c>
      <c r="E615" s="183">
        <v>205</v>
      </c>
      <c r="F615" s="175">
        <v>0</v>
      </c>
      <c r="G615" s="173">
        <v>26</v>
      </c>
      <c r="H615" s="175">
        <v>207</v>
      </c>
      <c r="I615" s="173">
        <v>211</v>
      </c>
      <c r="J615" s="175">
        <v>22</v>
      </c>
      <c r="K615" s="173">
        <v>227</v>
      </c>
    </row>
    <row r="616" spans="1:11" ht="12.75">
      <c r="A616" s="86" t="s">
        <v>148</v>
      </c>
      <c r="B616" s="173">
        <v>1</v>
      </c>
      <c r="C616" s="174">
        <v>1</v>
      </c>
      <c r="D616" s="175">
        <v>25</v>
      </c>
      <c r="E616" s="183">
        <v>143</v>
      </c>
      <c r="F616" s="175">
        <v>0</v>
      </c>
      <c r="G616" s="173">
        <v>33</v>
      </c>
      <c r="H616" s="175">
        <v>135</v>
      </c>
      <c r="I616" s="173">
        <v>142</v>
      </c>
      <c r="J616" s="175">
        <v>26</v>
      </c>
      <c r="K616" s="173">
        <v>160</v>
      </c>
    </row>
    <row r="617" spans="1:11" ht="12.75">
      <c r="A617" s="86" t="s">
        <v>665</v>
      </c>
      <c r="B617" s="170">
        <v>0</v>
      </c>
      <c r="C617" s="171">
        <v>1</v>
      </c>
      <c r="D617" s="172">
        <v>1</v>
      </c>
      <c r="E617" s="201">
        <v>47</v>
      </c>
      <c r="F617" s="172">
        <v>0</v>
      </c>
      <c r="G617" s="264">
        <v>5</v>
      </c>
      <c r="H617" s="231">
        <v>44</v>
      </c>
      <c r="I617" s="264">
        <v>45</v>
      </c>
      <c r="J617" s="231">
        <v>4</v>
      </c>
      <c r="K617" s="264">
        <v>45</v>
      </c>
    </row>
    <row r="618" spans="1:11" ht="12.75">
      <c r="A618" s="86" t="s">
        <v>57</v>
      </c>
      <c r="B618" s="186">
        <v>6</v>
      </c>
      <c r="C618" s="176">
        <v>4</v>
      </c>
      <c r="D618" s="192">
        <v>53</v>
      </c>
      <c r="E618" s="186">
        <v>220</v>
      </c>
      <c r="F618" s="177">
        <v>0</v>
      </c>
      <c r="G618" s="178">
        <v>60</v>
      </c>
      <c r="H618" s="180">
        <v>224</v>
      </c>
      <c r="I618" s="178">
        <v>228</v>
      </c>
      <c r="J618" s="180">
        <v>56</v>
      </c>
      <c r="K618" s="178">
        <v>261</v>
      </c>
    </row>
    <row r="619" spans="1:11" ht="12.75">
      <c r="A619" s="32" t="s">
        <v>2</v>
      </c>
      <c r="B619" s="16">
        <f aca="true" t="shared" si="20" ref="B619:K619">SUM(B600:B618)</f>
        <v>124</v>
      </c>
      <c r="C619" s="16">
        <f t="shared" si="20"/>
        <v>65</v>
      </c>
      <c r="D619" s="16">
        <f t="shared" si="20"/>
        <v>416</v>
      </c>
      <c r="E619" s="16">
        <f t="shared" si="20"/>
        <v>3228</v>
      </c>
      <c r="F619" s="16">
        <f t="shared" si="20"/>
        <v>0</v>
      </c>
      <c r="G619" s="16">
        <f t="shared" si="20"/>
        <v>546</v>
      </c>
      <c r="H619" s="16">
        <f t="shared" si="20"/>
        <v>3253</v>
      </c>
      <c r="I619" s="16">
        <f t="shared" si="20"/>
        <v>3281</v>
      </c>
      <c r="J619" s="16">
        <f t="shared" si="20"/>
        <v>523</v>
      </c>
      <c r="K619" s="16">
        <f t="shared" si="20"/>
        <v>3616</v>
      </c>
    </row>
    <row r="620" spans="1:11" ht="13.5" thickBot="1">
      <c r="A620" s="35"/>
      <c r="B620" s="17"/>
      <c r="C620" s="17"/>
      <c r="D620" s="17"/>
      <c r="E620" s="17"/>
      <c r="F620" s="17"/>
      <c r="G620" s="17"/>
      <c r="H620" s="17"/>
      <c r="I620" s="17"/>
      <c r="J620" s="17"/>
      <c r="K620" s="17"/>
    </row>
    <row r="621" spans="1:11" ht="13.5" thickBot="1">
      <c r="A621" s="18" t="s">
        <v>78</v>
      </c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2.75">
      <c r="A622" s="9">
        <v>1</v>
      </c>
      <c r="B622" s="181">
        <v>3</v>
      </c>
      <c r="C622" s="182">
        <v>6</v>
      </c>
      <c r="D622" s="168">
        <v>95</v>
      </c>
      <c r="E622" s="181">
        <v>276</v>
      </c>
      <c r="F622" s="188">
        <v>0</v>
      </c>
      <c r="G622" s="221">
        <v>108</v>
      </c>
      <c r="H622" s="169">
        <v>271</v>
      </c>
      <c r="I622" s="181">
        <v>283</v>
      </c>
      <c r="J622" s="188">
        <v>97</v>
      </c>
      <c r="K622" s="362">
        <v>346</v>
      </c>
    </row>
    <row r="623" spans="1:11" ht="12.75">
      <c r="A623" s="9">
        <v>2</v>
      </c>
      <c r="B623" s="183">
        <v>11</v>
      </c>
      <c r="C623" s="184">
        <v>4</v>
      </c>
      <c r="D623" s="174">
        <v>46</v>
      </c>
      <c r="E623" s="183">
        <v>308</v>
      </c>
      <c r="F623" s="190">
        <v>0</v>
      </c>
      <c r="G623" s="222">
        <v>47</v>
      </c>
      <c r="H623" s="175">
        <v>321</v>
      </c>
      <c r="I623" s="183">
        <v>336</v>
      </c>
      <c r="J623" s="190">
        <v>33</v>
      </c>
      <c r="K623" s="271">
        <v>350</v>
      </c>
    </row>
    <row r="624" spans="1:11" ht="12.75">
      <c r="A624" s="9">
        <v>3</v>
      </c>
      <c r="B624" s="183">
        <v>7</v>
      </c>
      <c r="C624" s="184">
        <v>3</v>
      </c>
      <c r="D624" s="174">
        <v>34</v>
      </c>
      <c r="E624" s="183">
        <v>251</v>
      </c>
      <c r="F624" s="190">
        <v>0</v>
      </c>
      <c r="G624" s="222">
        <v>42</v>
      </c>
      <c r="H624" s="175">
        <v>247</v>
      </c>
      <c r="I624" s="183">
        <v>257</v>
      </c>
      <c r="J624" s="190">
        <v>33</v>
      </c>
      <c r="K624" s="271">
        <v>287</v>
      </c>
    </row>
    <row r="625" spans="1:11" ht="12.75">
      <c r="A625" s="9">
        <v>4</v>
      </c>
      <c r="B625" s="183">
        <v>7</v>
      </c>
      <c r="C625" s="184">
        <v>4</v>
      </c>
      <c r="D625" s="174">
        <v>54</v>
      </c>
      <c r="E625" s="183">
        <v>247</v>
      </c>
      <c r="F625" s="190">
        <v>0</v>
      </c>
      <c r="G625" s="222">
        <v>54</v>
      </c>
      <c r="H625" s="175">
        <v>257</v>
      </c>
      <c r="I625" s="183">
        <v>269</v>
      </c>
      <c r="J625" s="190">
        <v>44</v>
      </c>
      <c r="K625" s="271">
        <v>289</v>
      </c>
    </row>
    <row r="626" spans="1:11" ht="12.75">
      <c r="A626" s="9">
        <v>5</v>
      </c>
      <c r="B626" s="183">
        <v>0</v>
      </c>
      <c r="C626" s="184">
        <v>3</v>
      </c>
      <c r="D626" s="174">
        <v>30</v>
      </c>
      <c r="E626" s="183">
        <v>194</v>
      </c>
      <c r="F626" s="190">
        <v>0</v>
      </c>
      <c r="G626" s="222">
        <v>46</v>
      </c>
      <c r="H626" s="175">
        <v>181</v>
      </c>
      <c r="I626" s="183">
        <v>189</v>
      </c>
      <c r="J626" s="190">
        <v>40</v>
      </c>
      <c r="K626" s="271">
        <v>215</v>
      </c>
    </row>
    <row r="627" spans="1:11" ht="12.75">
      <c r="A627" s="9">
        <v>6</v>
      </c>
      <c r="B627" s="183">
        <v>3</v>
      </c>
      <c r="C627" s="184">
        <v>2</v>
      </c>
      <c r="D627" s="174">
        <v>40</v>
      </c>
      <c r="E627" s="183">
        <v>294</v>
      </c>
      <c r="F627" s="190">
        <v>0</v>
      </c>
      <c r="G627" s="222">
        <v>57</v>
      </c>
      <c r="H627" s="175">
        <v>280</v>
      </c>
      <c r="I627" s="183">
        <v>283</v>
      </c>
      <c r="J627" s="190">
        <v>52</v>
      </c>
      <c r="K627" s="271">
        <v>319</v>
      </c>
    </row>
    <row r="628" spans="1:11" ht="12.75">
      <c r="A628" s="9">
        <v>7</v>
      </c>
      <c r="B628" s="183">
        <v>12</v>
      </c>
      <c r="C628" s="184">
        <v>9</v>
      </c>
      <c r="D628" s="174">
        <v>90</v>
      </c>
      <c r="E628" s="183">
        <v>303</v>
      </c>
      <c r="F628" s="190">
        <v>0</v>
      </c>
      <c r="G628" s="222">
        <v>96</v>
      </c>
      <c r="H628" s="175">
        <v>314</v>
      </c>
      <c r="I628" s="183">
        <v>311</v>
      </c>
      <c r="J628" s="190">
        <v>100</v>
      </c>
      <c r="K628" s="271">
        <v>383</v>
      </c>
    </row>
    <row r="629" spans="1:11" ht="12.75">
      <c r="A629" s="9">
        <v>8</v>
      </c>
      <c r="B629" s="183">
        <v>3</v>
      </c>
      <c r="C629" s="184">
        <v>8</v>
      </c>
      <c r="D629" s="174">
        <v>73</v>
      </c>
      <c r="E629" s="183">
        <v>340</v>
      </c>
      <c r="F629" s="190">
        <v>0</v>
      </c>
      <c r="G629" s="222">
        <v>84</v>
      </c>
      <c r="H629" s="175">
        <v>338</v>
      </c>
      <c r="I629" s="183">
        <v>349</v>
      </c>
      <c r="J629" s="190">
        <v>74</v>
      </c>
      <c r="K629" s="271">
        <v>394</v>
      </c>
    </row>
    <row r="630" spans="1:11" ht="12.75">
      <c r="A630" s="9">
        <v>9</v>
      </c>
      <c r="B630" s="183">
        <v>5</v>
      </c>
      <c r="C630" s="184">
        <v>4</v>
      </c>
      <c r="D630" s="174">
        <v>69</v>
      </c>
      <c r="E630" s="183">
        <v>159</v>
      </c>
      <c r="F630" s="190">
        <v>0</v>
      </c>
      <c r="G630" s="222">
        <v>65</v>
      </c>
      <c r="H630" s="175">
        <v>167</v>
      </c>
      <c r="I630" s="183">
        <v>166</v>
      </c>
      <c r="J630" s="190">
        <v>67</v>
      </c>
      <c r="K630" s="271">
        <v>223</v>
      </c>
    </row>
    <row r="631" spans="1:11" ht="12.75">
      <c r="A631" s="9">
        <v>10</v>
      </c>
      <c r="B631" s="183">
        <v>7</v>
      </c>
      <c r="C631" s="184">
        <v>1</v>
      </c>
      <c r="D631" s="174">
        <v>51</v>
      </c>
      <c r="E631" s="183">
        <v>311</v>
      </c>
      <c r="F631" s="190">
        <v>0</v>
      </c>
      <c r="G631" s="222">
        <v>57</v>
      </c>
      <c r="H631" s="175">
        <v>307</v>
      </c>
      <c r="I631" s="183">
        <v>310</v>
      </c>
      <c r="J631" s="190">
        <v>52</v>
      </c>
      <c r="K631" s="271">
        <v>348</v>
      </c>
    </row>
    <row r="632" spans="1:11" ht="12.75">
      <c r="A632" s="9">
        <v>11</v>
      </c>
      <c r="B632" s="183">
        <v>5</v>
      </c>
      <c r="C632" s="184">
        <v>4</v>
      </c>
      <c r="D632" s="174">
        <v>38</v>
      </c>
      <c r="E632" s="183">
        <v>360</v>
      </c>
      <c r="F632" s="190">
        <v>0</v>
      </c>
      <c r="G632" s="222">
        <v>61</v>
      </c>
      <c r="H632" s="175">
        <v>346</v>
      </c>
      <c r="I632" s="183">
        <v>363</v>
      </c>
      <c r="J632" s="190">
        <v>44</v>
      </c>
      <c r="K632" s="271">
        <v>392</v>
      </c>
    </row>
    <row r="633" spans="1:11" ht="12.75">
      <c r="A633" s="9">
        <v>12</v>
      </c>
      <c r="B633" s="183">
        <v>9</v>
      </c>
      <c r="C633" s="184">
        <v>5</v>
      </c>
      <c r="D633" s="174">
        <v>38</v>
      </c>
      <c r="E633" s="183">
        <v>194</v>
      </c>
      <c r="F633" s="190">
        <v>0</v>
      </c>
      <c r="G633" s="222">
        <v>40</v>
      </c>
      <c r="H633" s="175">
        <v>202</v>
      </c>
      <c r="I633" s="183">
        <v>199</v>
      </c>
      <c r="J633" s="190">
        <v>42</v>
      </c>
      <c r="K633" s="271">
        <v>227</v>
      </c>
    </row>
    <row r="634" spans="1:11" ht="12.75">
      <c r="A634" s="9">
        <v>13</v>
      </c>
      <c r="B634" s="318">
        <v>7</v>
      </c>
      <c r="C634" s="361">
        <v>0</v>
      </c>
      <c r="D634" s="263">
        <v>13</v>
      </c>
      <c r="E634" s="318">
        <v>123</v>
      </c>
      <c r="F634" s="196">
        <v>0</v>
      </c>
      <c r="G634" s="203">
        <v>16</v>
      </c>
      <c r="H634" s="231">
        <v>127</v>
      </c>
      <c r="I634" s="318">
        <v>133</v>
      </c>
      <c r="J634" s="196">
        <v>9</v>
      </c>
      <c r="K634" s="363">
        <v>134</v>
      </c>
    </row>
    <row r="635" spans="1:11" ht="12.75">
      <c r="A635" s="9" t="s">
        <v>57</v>
      </c>
      <c r="B635" s="220">
        <v>9</v>
      </c>
      <c r="C635" s="252">
        <v>4</v>
      </c>
      <c r="D635" s="179">
        <v>170</v>
      </c>
      <c r="E635" s="220">
        <v>438</v>
      </c>
      <c r="F635" s="202">
        <v>0</v>
      </c>
      <c r="G635" s="220">
        <v>188</v>
      </c>
      <c r="H635" s="202">
        <v>427</v>
      </c>
      <c r="I635" s="178">
        <v>436</v>
      </c>
      <c r="J635" s="202">
        <v>177</v>
      </c>
      <c r="K635" s="363">
        <v>503</v>
      </c>
    </row>
    <row r="636" spans="1:11" ht="12.75">
      <c r="A636" s="32" t="s">
        <v>2</v>
      </c>
      <c r="B636" s="16">
        <f aca="true" t="shared" si="21" ref="B636:K636">SUM(B622:B635)</f>
        <v>88</v>
      </c>
      <c r="C636" s="16">
        <f t="shared" si="21"/>
        <v>57</v>
      </c>
      <c r="D636" s="16">
        <f t="shared" si="21"/>
        <v>841</v>
      </c>
      <c r="E636" s="16">
        <f t="shared" si="21"/>
        <v>3798</v>
      </c>
      <c r="F636" s="16">
        <f t="shared" si="21"/>
        <v>0</v>
      </c>
      <c r="G636" s="16">
        <f t="shared" si="21"/>
        <v>961</v>
      </c>
      <c r="H636" s="16">
        <f t="shared" si="21"/>
        <v>3785</v>
      </c>
      <c r="I636" s="16">
        <f t="shared" si="21"/>
        <v>3884</v>
      </c>
      <c r="J636" s="16">
        <f t="shared" si="21"/>
        <v>864</v>
      </c>
      <c r="K636" s="16">
        <f t="shared" si="21"/>
        <v>4410</v>
      </c>
    </row>
    <row r="637" spans="1:11" ht="13.5" thickBot="1">
      <c r="A637" s="78"/>
      <c r="B637" s="17"/>
      <c r="C637" s="17"/>
      <c r="D637" s="17"/>
      <c r="E637" s="17"/>
      <c r="F637" s="17"/>
      <c r="G637" s="17"/>
      <c r="H637" s="17"/>
      <c r="I637" s="17"/>
      <c r="J637" s="17"/>
      <c r="K637" s="17"/>
    </row>
    <row r="638" spans="1:11" ht="13.5" thickBot="1">
      <c r="A638" s="18" t="s">
        <v>79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</row>
    <row r="639" spans="1:11" ht="12.75">
      <c r="A639" s="9" t="s">
        <v>375</v>
      </c>
      <c r="B639" s="167">
        <v>3</v>
      </c>
      <c r="C639" s="221">
        <v>4</v>
      </c>
      <c r="D639" s="182">
        <v>108</v>
      </c>
      <c r="E639" s="168">
        <v>212</v>
      </c>
      <c r="F639" s="188">
        <v>0</v>
      </c>
      <c r="G639" s="167">
        <v>109</v>
      </c>
      <c r="H639" s="182">
        <v>207</v>
      </c>
      <c r="I639" s="167">
        <v>214</v>
      </c>
      <c r="J639" s="169">
        <v>100</v>
      </c>
      <c r="K639" s="187">
        <v>262</v>
      </c>
    </row>
    <row r="640" spans="1:11" ht="12.75">
      <c r="A640" s="9" t="s">
        <v>376</v>
      </c>
      <c r="B640" s="173">
        <v>1</v>
      </c>
      <c r="C640" s="222">
        <v>2</v>
      </c>
      <c r="D640" s="184">
        <v>107</v>
      </c>
      <c r="E640" s="174">
        <v>217</v>
      </c>
      <c r="F640" s="190">
        <v>0</v>
      </c>
      <c r="G640" s="170">
        <v>114</v>
      </c>
      <c r="H640" s="244">
        <v>207</v>
      </c>
      <c r="I640" s="173">
        <v>214</v>
      </c>
      <c r="J640" s="175">
        <v>105</v>
      </c>
      <c r="K640" s="189">
        <v>276</v>
      </c>
    </row>
    <row r="641" spans="1:11" ht="12.75">
      <c r="A641" s="9" t="s">
        <v>377</v>
      </c>
      <c r="B641" s="173">
        <v>6</v>
      </c>
      <c r="C641" s="222">
        <v>3</v>
      </c>
      <c r="D641" s="184">
        <v>105</v>
      </c>
      <c r="E641" s="174">
        <v>313</v>
      </c>
      <c r="F641" s="190">
        <v>0</v>
      </c>
      <c r="G641" s="170">
        <v>113</v>
      </c>
      <c r="H641" s="244">
        <v>305</v>
      </c>
      <c r="I641" s="173">
        <v>306</v>
      </c>
      <c r="J641" s="175">
        <v>103</v>
      </c>
      <c r="K641" s="189">
        <v>380</v>
      </c>
    </row>
    <row r="642" spans="1:11" ht="12.75">
      <c r="A642" s="9" t="s">
        <v>378</v>
      </c>
      <c r="B642" s="173">
        <v>3</v>
      </c>
      <c r="C642" s="222">
        <v>8</v>
      </c>
      <c r="D642" s="184">
        <v>104</v>
      </c>
      <c r="E642" s="174">
        <v>257</v>
      </c>
      <c r="F642" s="190">
        <v>0</v>
      </c>
      <c r="G642" s="170">
        <v>114</v>
      </c>
      <c r="H642" s="244">
        <v>253</v>
      </c>
      <c r="I642" s="173">
        <v>258</v>
      </c>
      <c r="J642" s="175">
        <v>106</v>
      </c>
      <c r="K642" s="189">
        <v>323</v>
      </c>
    </row>
    <row r="643" spans="1:11" ht="12.75">
      <c r="A643" s="9" t="s">
        <v>379</v>
      </c>
      <c r="B643" s="173">
        <v>11</v>
      </c>
      <c r="C643" s="222">
        <v>5</v>
      </c>
      <c r="D643" s="184">
        <v>89</v>
      </c>
      <c r="E643" s="174">
        <v>466</v>
      </c>
      <c r="F643" s="190">
        <v>0</v>
      </c>
      <c r="G643" s="170">
        <v>95</v>
      </c>
      <c r="H643" s="244">
        <v>469</v>
      </c>
      <c r="I643" s="173">
        <v>472</v>
      </c>
      <c r="J643" s="175">
        <v>88</v>
      </c>
      <c r="K643" s="189">
        <v>499</v>
      </c>
    </row>
    <row r="644" spans="1:11" ht="12.75">
      <c r="A644" s="9" t="s">
        <v>380</v>
      </c>
      <c r="B644" s="173">
        <v>9</v>
      </c>
      <c r="C644" s="222">
        <v>4</v>
      </c>
      <c r="D644" s="184">
        <v>104</v>
      </c>
      <c r="E644" s="174">
        <v>411</v>
      </c>
      <c r="F644" s="190">
        <v>0</v>
      </c>
      <c r="G644" s="170">
        <v>113</v>
      </c>
      <c r="H644" s="244">
        <v>407</v>
      </c>
      <c r="I644" s="173">
        <v>414</v>
      </c>
      <c r="J644" s="175">
        <v>107</v>
      </c>
      <c r="K644" s="189">
        <v>450</v>
      </c>
    </row>
    <row r="645" spans="1:11" ht="12.75">
      <c r="A645" s="9" t="s">
        <v>381</v>
      </c>
      <c r="B645" s="173">
        <v>5</v>
      </c>
      <c r="C645" s="222">
        <v>2</v>
      </c>
      <c r="D645" s="184">
        <v>76</v>
      </c>
      <c r="E645" s="174">
        <v>384</v>
      </c>
      <c r="F645" s="190">
        <v>0</v>
      </c>
      <c r="G645" s="170">
        <v>94</v>
      </c>
      <c r="H645" s="244">
        <v>366</v>
      </c>
      <c r="I645" s="173">
        <v>374</v>
      </c>
      <c r="J645" s="175">
        <v>86</v>
      </c>
      <c r="K645" s="189">
        <v>417</v>
      </c>
    </row>
    <row r="646" spans="1:11" ht="12.75">
      <c r="A646" s="9" t="s">
        <v>382</v>
      </c>
      <c r="B646" s="173">
        <v>16</v>
      </c>
      <c r="C646" s="222">
        <v>3</v>
      </c>
      <c r="D646" s="184">
        <v>86</v>
      </c>
      <c r="E646" s="174">
        <v>436</v>
      </c>
      <c r="F646" s="190">
        <v>0</v>
      </c>
      <c r="G646" s="170">
        <v>82</v>
      </c>
      <c r="H646" s="244">
        <v>439</v>
      </c>
      <c r="I646" s="173">
        <v>465</v>
      </c>
      <c r="J646" s="175">
        <v>63</v>
      </c>
      <c r="K646" s="189">
        <v>436</v>
      </c>
    </row>
    <row r="647" spans="1:11" ht="12.75">
      <c r="A647" s="9" t="s">
        <v>383</v>
      </c>
      <c r="B647" s="173">
        <v>6</v>
      </c>
      <c r="C647" s="222">
        <v>1</v>
      </c>
      <c r="D647" s="184">
        <v>70</v>
      </c>
      <c r="E647" s="174">
        <v>388</v>
      </c>
      <c r="F647" s="190">
        <v>0</v>
      </c>
      <c r="G647" s="170">
        <v>72</v>
      </c>
      <c r="H647" s="244">
        <v>390</v>
      </c>
      <c r="I647" s="173">
        <v>393</v>
      </c>
      <c r="J647" s="175">
        <v>64</v>
      </c>
      <c r="K647" s="189">
        <v>398</v>
      </c>
    </row>
    <row r="648" spans="1:11" ht="12.75">
      <c r="A648" s="9" t="s">
        <v>117</v>
      </c>
      <c r="B648" s="173">
        <v>2</v>
      </c>
      <c r="C648" s="222">
        <v>1</v>
      </c>
      <c r="D648" s="184">
        <v>75</v>
      </c>
      <c r="E648" s="174">
        <v>332</v>
      </c>
      <c r="F648" s="190">
        <v>0</v>
      </c>
      <c r="G648" s="170">
        <v>83</v>
      </c>
      <c r="H648" s="244">
        <v>322</v>
      </c>
      <c r="I648" s="173">
        <v>330</v>
      </c>
      <c r="J648" s="175">
        <v>72</v>
      </c>
      <c r="K648" s="189">
        <v>358</v>
      </c>
    </row>
    <row r="649" spans="1:11" ht="12.75">
      <c r="A649" s="9" t="s">
        <v>118</v>
      </c>
      <c r="B649" s="173">
        <v>6</v>
      </c>
      <c r="C649" s="222">
        <v>2</v>
      </c>
      <c r="D649" s="184">
        <v>74</v>
      </c>
      <c r="E649" s="174">
        <v>363</v>
      </c>
      <c r="F649" s="190">
        <v>0</v>
      </c>
      <c r="G649" s="170">
        <v>79</v>
      </c>
      <c r="H649" s="244">
        <v>356</v>
      </c>
      <c r="I649" s="173">
        <v>362</v>
      </c>
      <c r="J649" s="175">
        <v>73</v>
      </c>
      <c r="K649" s="189">
        <v>379</v>
      </c>
    </row>
    <row r="650" spans="1:11" ht="12.75">
      <c r="A650" s="9" t="s">
        <v>384</v>
      </c>
      <c r="B650" s="173">
        <v>4</v>
      </c>
      <c r="C650" s="222">
        <v>2</v>
      </c>
      <c r="D650" s="184">
        <v>71</v>
      </c>
      <c r="E650" s="174">
        <v>309</v>
      </c>
      <c r="F650" s="190">
        <v>0</v>
      </c>
      <c r="G650" s="170">
        <v>81</v>
      </c>
      <c r="H650" s="244">
        <v>293</v>
      </c>
      <c r="I650" s="173">
        <v>302</v>
      </c>
      <c r="J650" s="175">
        <v>74</v>
      </c>
      <c r="K650" s="189">
        <v>331</v>
      </c>
    </row>
    <row r="651" spans="1:11" ht="12.75">
      <c r="A651" s="9" t="s">
        <v>119</v>
      </c>
      <c r="B651" s="173">
        <v>0</v>
      </c>
      <c r="C651" s="222">
        <v>0</v>
      </c>
      <c r="D651" s="184">
        <v>21</v>
      </c>
      <c r="E651" s="174">
        <v>60</v>
      </c>
      <c r="F651" s="190">
        <v>0</v>
      </c>
      <c r="G651" s="170">
        <v>21</v>
      </c>
      <c r="H651" s="244">
        <v>58</v>
      </c>
      <c r="I651" s="173">
        <v>63</v>
      </c>
      <c r="J651" s="175">
        <v>16</v>
      </c>
      <c r="K651" s="189">
        <v>68</v>
      </c>
    </row>
    <row r="652" spans="1:11" ht="12.75">
      <c r="A652" s="9" t="s">
        <v>57</v>
      </c>
      <c r="B652" s="173">
        <v>10</v>
      </c>
      <c r="C652" s="222">
        <v>12</v>
      </c>
      <c r="D652" s="294">
        <v>482</v>
      </c>
      <c r="E652" s="174">
        <v>1290</v>
      </c>
      <c r="F652" s="190">
        <v>0</v>
      </c>
      <c r="G652" s="178">
        <v>523</v>
      </c>
      <c r="H652" s="252">
        <v>1247</v>
      </c>
      <c r="I652" s="186">
        <v>1276</v>
      </c>
      <c r="J652" s="175">
        <v>488</v>
      </c>
      <c r="K652" s="189">
        <v>1431</v>
      </c>
    </row>
    <row r="653" spans="1:11" ht="12.75">
      <c r="A653" s="32" t="s">
        <v>2</v>
      </c>
      <c r="B653" s="16">
        <f aca="true" t="shared" si="22" ref="B653:K653">SUM(B639:B652)</f>
        <v>82</v>
      </c>
      <c r="C653" s="16">
        <f t="shared" si="22"/>
        <v>49</v>
      </c>
      <c r="D653" s="16">
        <f t="shared" si="22"/>
        <v>1572</v>
      </c>
      <c r="E653" s="16">
        <f t="shared" si="22"/>
        <v>5438</v>
      </c>
      <c r="F653" s="16">
        <f t="shared" si="22"/>
        <v>0</v>
      </c>
      <c r="G653" s="16">
        <f t="shared" si="22"/>
        <v>1693</v>
      </c>
      <c r="H653" s="16">
        <f t="shared" si="22"/>
        <v>5319</v>
      </c>
      <c r="I653" s="16">
        <f t="shared" si="22"/>
        <v>5443</v>
      </c>
      <c r="J653" s="16">
        <f t="shared" si="22"/>
        <v>1545</v>
      </c>
      <c r="K653" s="16">
        <f t="shared" si="22"/>
        <v>6008</v>
      </c>
    </row>
    <row r="654" spans="1:11" ht="13.5" thickBot="1">
      <c r="A654" s="80"/>
      <c r="B654" s="17"/>
      <c r="C654" s="17"/>
      <c r="D654" s="17"/>
      <c r="E654" s="17"/>
      <c r="F654" s="17"/>
      <c r="G654" s="17"/>
      <c r="H654" s="17"/>
      <c r="I654" s="17"/>
      <c r="J654" s="17"/>
      <c r="K654" s="17"/>
    </row>
    <row r="655" spans="1:11" ht="13.5" thickBot="1">
      <c r="A655" s="18" t="s">
        <v>80</v>
      </c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2.75">
      <c r="A656" s="247" t="s">
        <v>385</v>
      </c>
      <c r="B656" s="167">
        <v>8</v>
      </c>
      <c r="C656" s="182">
        <v>12</v>
      </c>
      <c r="D656" s="168">
        <v>213</v>
      </c>
      <c r="E656" s="181">
        <v>404</v>
      </c>
      <c r="F656" s="169">
        <v>0</v>
      </c>
      <c r="G656" s="205">
        <v>209</v>
      </c>
      <c r="H656" s="169">
        <v>429</v>
      </c>
      <c r="I656" s="167">
        <v>441</v>
      </c>
      <c r="J656" s="169">
        <v>191</v>
      </c>
      <c r="K656" s="364">
        <v>569</v>
      </c>
    </row>
    <row r="657" spans="1:11" ht="12.75">
      <c r="A657" s="211" t="s">
        <v>120</v>
      </c>
      <c r="B657" s="173">
        <v>11</v>
      </c>
      <c r="C657" s="184">
        <v>11</v>
      </c>
      <c r="D657" s="174">
        <v>144</v>
      </c>
      <c r="E657" s="183">
        <v>661</v>
      </c>
      <c r="F657" s="175">
        <v>0</v>
      </c>
      <c r="G657" s="206">
        <v>147</v>
      </c>
      <c r="H657" s="175">
        <v>669</v>
      </c>
      <c r="I657" s="173">
        <v>699</v>
      </c>
      <c r="J657" s="175">
        <v>115</v>
      </c>
      <c r="K657" s="156">
        <v>765</v>
      </c>
    </row>
    <row r="658" spans="1:11" ht="12.75">
      <c r="A658" s="211" t="s">
        <v>121</v>
      </c>
      <c r="B658" s="173">
        <v>8</v>
      </c>
      <c r="C658" s="184">
        <v>6</v>
      </c>
      <c r="D658" s="174">
        <v>146</v>
      </c>
      <c r="E658" s="183">
        <v>350</v>
      </c>
      <c r="F658" s="175">
        <v>0</v>
      </c>
      <c r="G658" s="206">
        <v>157</v>
      </c>
      <c r="H658" s="175">
        <v>347</v>
      </c>
      <c r="I658" s="173">
        <v>356</v>
      </c>
      <c r="J658" s="175">
        <v>147</v>
      </c>
      <c r="K658" s="156">
        <v>462</v>
      </c>
    </row>
    <row r="659" spans="1:11" ht="12.75">
      <c r="A659" s="211" t="s">
        <v>122</v>
      </c>
      <c r="B659" s="173">
        <v>9</v>
      </c>
      <c r="C659" s="184">
        <v>5</v>
      </c>
      <c r="D659" s="174">
        <v>71</v>
      </c>
      <c r="E659" s="183">
        <v>431</v>
      </c>
      <c r="F659" s="175">
        <v>0</v>
      </c>
      <c r="G659" s="206">
        <v>84</v>
      </c>
      <c r="H659" s="175">
        <v>430</v>
      </c>
      <c r="I659" s="173">
        <v>437</v>
      </c>
      <c r="J659" s="175">
        <v>72</v>
      </c>
      <c r="K659" s="156">
        <v>470</v>
      </c>
    </row>
    <row r="660" spans="1:11" ht="12.75">
      <c r="A660" s="211" t="s">
        <v>81</v>
      </c>
      <c r="B660" s="173">
        <v>4</v>
      </c>
      <c r="C660" s="184">
        <v>2</v>
      </c>
      <c r="D660" s="174">
        <v>55</v>
      </c>
      <c r="E660" s="183">
        <v>144</v>
      </c>
      <c r="F660" s="175">
        <v>0</v>
      </c>
      <c r="G660" s="206">
        <v>51</v>
      </c>
      <c r="H660" s="175">
        <v>149</v>
      </c>
      <c r="I660" s="173">
        <v>151</v>
      </c>
      <c r="J660" s="175">
        <v>50</v>
      </c>
      <c r="K660" s="156">
        <v>180</v>
      </c>
    </row>
    <row r="661" spans="1:11" ht="12.75">
      <c r="A661" s="211" t="s">
        <v>123</v>
      </c>
      <c r="B661" s="173">
        <v>6</v>
      </c>
      <c r="C661" s="184">
        <v>5</v>
      </c>
      <c r="D661" s="171">
        <v>170</v>
      </c>
      <c r="E661" s="183">
        <v>612</v>
      </c>
      <c r="F661" s="175">
        <v>0</v>
      </c>
      <c r="G661" s="207">
        <v>169</v>
      </c>
      <c r="H661" s="172">
        <v>613</v>
      </c>
      <c r="I661" s="170">
        <v>629</v>
      </c>
      <c r="J661" s="172">
        <v>154</v>
      </c>
      <c r="K661" s="156">
        <v>719</v>
      </c>
    </row>
    <row r="662" spans="1:11" ht="12.75">
      <c r="A662" s="248" t="s">
        <v>57</v>
      </c>
      <c r="B662" s="173">
        <v>4</v>
      </c>
      <c r="C662" s="184">
        <v>12</v>
      </c>
      <c r="D662" s="179">
        <v>311</v>
      </c>
      <c r="E662" s="183">
        <v>607</v>
      </c>
      <c r="F662" s="175">
        <v>0</v>
      </c>
      <c r="G662" s="214">
        <v>318</v>
      </c>
      <c r="H662" s="180">
        <v>599</v>
      </c>
      <c r="I662" s="178">
        <v>622</v>
      </c>
      <c r="J662" s="180">
        <v>293</v>
      </c>
      <c r="K662" s="365">
        <v>762</v>
      </c>
    </row>
    <row r="663" spans="1:11" ht="12.75">
      <c r="A663" s="32" t="s">
        <v>2</v>
      </c>
      <c r="B663" s="16">
        <f aca="true" t="shared" si="23" ref="B663:J663">SUM(B656:B662)</f>
        <v>50</v>
      </c>
      <c r="C663" s="16">
        <f t="shared" si="23"/>
        <v>53</v>
      </c>
      <c r="D663" s="16">
        <f t="shared" si="23"/>
        <v>1110</v>
      </c>
      <c r="E663" s="16">
        <f t="shared" si="23"/>
        <v>3209</v>
      </c>
      <c r="F663" s="16">
        <f t="shared" si="23"/>
        <v>0</v>
      </c>
      <c r="G663" s="16">
        <f t="shared" si="23"/>
        <v>1135</v>
      </c>
      <c r="H663" s="16">
        <f t="shared" si="23"/>
        <v>3236</v>
      </c>
      <c r="I663" s="16">
        <f t="shared" si="23"/>
        <v>3335</v>
      </c>
      <c r="J663" s="16">
        <f t="shared" si="23"/>
        <v>1022</v>
      </c>
      <c r="K663" s="16">
        <f>SUM(K656:K662)</f>
        <v>3927</v>
      </c>
    </row>
    <row r="664" spans="1:11" ht="13.5" thickBot="1">
      <c r="A664" s="34"/>
      <c r="B664" s="30"/>
      <c r="C664" s="30"/>
      <c r="D664" s="30"/>
      <c r="E664" s="30"/>
      <c r="F664" s="30"/>
      <c r="G664" s="30"/>
      <c r="H664" s="30"/>
      <c r="I664" s="30"/>
      <c r="J664" s="30"/>
      <c r="K664" s="30"/>
    </row>
    <row r="665" spans="1:11" ht="13.5" thickBot="1">
      <c r="A665" s="18" t="s">
        <v>82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</row>
    <row r="666" spans="1:11" ht="12.75">
      <c r="A666" s="86" t="s">
        <v>386</v>
      </c>
      <c r="B666" s="167">
        <v>0</v>
      </c>
      <c r="C666" s="168">
        <v>1</v>
      </c>
      <c r="D666" s="168">
        <v>4</v>
      </c>
      <c r="E666" s="181">
        <v>63</v>
      </c>
      <c r="F666" s="368">
        <v>0</v>
      </c>
      <c r="G666" s="167">
        <v>4</v>
      </c>
      <c r="H666" s="169">
        <v>61</v>
      </c>
      <c r="I666" s="167">
        <v>62</v>
      </c>
      <c r="J666" s="169">
        <v>5</v>
      </c>
      <c r="K666" s="167">
        <v>62</v>
      </c>
    </row>
    <row r="667" spans="1:11" ht="12.75">
      <c r="A667" s="86" t="s">
        <v>387</v>
      </c>
      <c r="B667" s="173">
        <v>2</v>
      </c>
      <c r="C667" s="174">
        <v>0</v>
      </c>
      <c r="D667" s="174">
        <v>19</v>
      </c>
      <c r="E667" s="183">
        <v>154</v>
      </c>
      <c r="F667" s="369">
        <v>0</v>
      </c>
      <c r="G667" s="173">
        <v>17</v>
      </c>
      <c r="H667" s="175">
        <v>153</v>
      </c>
      <c r="I667" s="173">
        <v>156</v>
      </c>
      <c r="J667" s="175">
        <v>14</v>
      </c>
      <c r="K667" s="173">
        <v>152</v>
      </c>
    </row>
    <row r="668" spans="1:11" ht="12.75">
      <c r="A668" s="86" t="s">
        <v>388</v>
      </c>
      <c r="B668" s="173">
        <v>4</v>
      </c>
      <c r="C668" s="174">
        <v>3</v>
      </c>
      <c r="D668" s="174">
        <v>37</v>
      </c>
      <c r="E668" s="183">
        <v>191</v>
      </c>
      <c r="F668" s="369">
        <v>0</v>
      </c>
      <c r="G668" s="173">
        <v>37</v>
      </c>
      <c r="H668" s="175">
        <v>194</v>
      </c>
      <c r="I668" s="173">
        <v>193</v>
      </c>
      <c r="J668" s="175">
        <v>40</v>
      </c>
      <c r="K668" s="173">
        <v>200</v>
      </c>
    </row>
    <row r="669" spans="1:11" ht="12.75">
      <c r="A669" s="86" t="s">
        <v>389</v>
      </c>
      <c r="B669" s="173">
        <v>1</v>
      </c>
      <c r="C669" s="174">
        <v>5</v>
      </c>
      <c r="D669" s="174">
        <v>43</v>
      </c>
      <c r="E669" s="183">
        <v>166</v>
      </c>
      <c r="F669" s="369">
        <v>0</v>
      </c>
      <c r="G669" s="173">
        <v>48</v>
      </c>
      <c r="H669" s="175">
        <v>158</v>
      </c>
      <c r="I669" s="173">
        <v>162</v>
      </c>
      <c r="J669" s="175">
        <v>44</v>
      </c>
      <c r="K669" s="173">
        <v>188</v>
      </c>
    </row>
    <row r="670" spans="1:11" ht="12.75">
      <c r="A670" s="86" t="s">
        <v>390</v>
      </c>
      <c r="B670" s="173">
        <v>1</v>
      </c>
      <c r="C670" s="174">
        <v>2</v>
      </c>
      <c r="D670" s="174">
        <v>15</v>
      </c>
      <c r="E670" s="183">
        <v>95</v>
      </c>
      <c r="F670" s="369">
        <v>0</v>
      </c>
      <c r="G670" s="173">
        <v>18</v>
      </c>
      <c r="H670" s="175">
        <v>93</v>
      </c>
      <c r="I670" s="173">
        <v>96</v>
      </c>
      <c r="J670" s="175">
        <v>15</v>
      </c>
      <c r="K670" s="173">
        <v>101</v>
      </c>
    </row>
    <row r="671" spans="1:11" ht="12.75">
      <c r="A671" s="86" t="s">
        <v>391</v>
      </c>
      <c r="B671" s="173">
        <v>0</v>
      </c>
      <c r="C671" s="174">
        <v>1</v>
      </c>
      <c r="D671" s="174">
        <v>17</v>
      </c>
      <c r="E671" s="183">
        <v>80</v>
      </c>
      <c r="F671" s="369">
        <v>0</v>
      </c>
      <c r="G671" s="173">
        <v>20</v>
      </c>
      <c r="H671" s="175">
        <v>79</v>
      </c>
      <c r="I671" s="173">
        <v>78</v>
      </c>
      <c r="J671" s="175">
        <v>17</v>
      </c>
      <c r="K671" s="173">
        <v>78</v>
      </c>
    </row>
    <row r="672" spans="1:11" ht="12" customHeight="1">
      <c r="A672" s="86" t="s">
        <v>392</v>
      </c>
      <c r="B672" s="173">
        <v>0</v>
      </c>
      <c r="C672" s="174">
        <v>1</v>
      </c>
      <c r="D672" s="174">
        <v>18</v>
      </c>
      <c r="E672" s="183">
        <v>126</v>
      </c>
      <c r="F672" s="369">
        <v>0</v>
      </c>
      <c r="G672" s="173">
        <v>28</v>
      </c>
      <c r="H672" s="175">
        <v>111</v>
      </c>
      <c r="I672" s="173">
        <v>120</v>
      </c>
      <c r="J672" s="175">
        <v>20</v>
      </c>
      <c r="K672" s="173">
        <v>125</v>
      </c>
    </row>
    <row r="673" spans="1:11" ht="12.75">
      <c r="A673" s="86" t="s">
        <v>393</v>
      </c>
      <c r="B673" s="173">
        <v>1</v>
      </c>
      <c r="C673" s="174">
        <v>0</v>
      </c>
      <c r="D673" s="174">
        <v>20</v>
      </c>
      <c r="E673" s="183">
        <v>111</v>
      </c>
      <c r="F673" s="369">
        <v>0</v>
      </c>
      <c r="G673" s="173">
        <v>25</v>
      </c>
      <c r="H673" s="175">
        <v>100</v>
      </c>
      <c r="I673" s="173">
        <v>101</v>
      </c>
      <c r="J673" s="175">
        <v>20</v>
      </c>
      <c r="K673" s="173">
        <v>100</v>
      </c>
    </row>
    <row r="674" spans="1:11" ht="12.75">
      <c r="A674" s="86" t="s">
        <v>394</v>
      </c>
      <c r="B674" s="173">
        <v>6</v>
      </c>
      <c r="C674" s="174">
        <v>1</v>
      </c>
      <c r="D674" s="174">
        <v>22</v>
      </c>
      <c r="E674" s="183">
        <v>131</v>
      </c>
      <c r="F674" s="369">
        <v>0</v>
      </c>
      <c r="G674" s="173">
        <v>22</v>
      </c>
      <c r="H674" s="175">
        <v>136</v>
      </c>
      <c r="I674" s="173">
        <v>137</v>
      </c>
      <c r="J674" s="175">
        <v>18</v>
      </c>
      <c r="K674" s="173">
        <v>132</v>
      </c>
    </row>
    <row r="675" spans="1:11" ht="12.75">
      <c r="A675" s="86" t="s">
        <v>395</v>
      </c>
      <c r="B675" s="173">
        <v>5</v>
      </c>
      <c r="C675" s="174">
        <v>1</v>
      </c>
      <c r="D675" s="174">
        <v>36</v>
      </c>
      <c r="E675" s="183">
        <v>212</v>
      </c>
      <c r="F675" s="369">
        <v>0</v>
      </c>
      <c r="G675" s="173">
        <v>34</v>
      </c>
      <c r="H675" s="175">
        <v>210</v>
      </c>
      <c r="I675" s="173">
        <v>210</v>
      </c>
      <c r="J675" s="175">
        <v>36</v>
      </c>
      <c r="K675" s="173">
        <v>221</v>
      </c>
    </row>
    <row r="676" spans="1:11" ht="12.75">
      <c r="A676" s="86" t="s">
        <v>396</v>
      </c>
      <c r="B676" s="173">
        <v>2</v>
      </c>
      <c r="C676" s="174">
        <v>3</v>
      </c>
      <c r="D676" s="174">
        <v>42</v>
      </c>
      <c r="E676" s="183">
        <v>168</v>
      </c>
      <c r="F676" s="369">
        <v>0</v>
      </c>
      <c r="G676" s="173">
        <v>47</v>
      </c>
      <c r="H676" s="175">
        <v>163</v>
      </c>
      <c r="I676" s="173">
        <v>167</v>
      </c>
      <c r="J676" s="175">
        <v>44</v>
      </c>
      <c r="K676" s="173">
        <v>177</v>
      </c>
    </row>
    <row r="677" spans="1:11" ht="12.75">
      <c r="A677" s="86" t="s">
        <v>397</v>
      </c>
      <c r="B677" s="173">
        <v>3</v>
      </c>
      <c r="C677" s="174">
        <v>2</v>
      </c>
      <c r="D677" s="174">
        <v>43</v>
      </c>
      <c r="E677" s="183">
        <v>168</v>
      </c>
      <c r="F677" s="369">
        <v>0</v>
      </c>
      <c r="G677" s="173">
        <v>43</v>
      </c>
      <c r="H677" s="175">
        <v>167</v>
      </c>
      <c r="I677" s="173">
        <v>168</v>
      </c>
      <c r="J677" s="175">
        <v>44</v>
      </c>
      <c r="K677" s="173">
        <v>190</v>
      </c>
    </row>
    <row r="678" spans="1:11" ht="12.75">
      <c r="A678" s="86" t="s">
        <v>398</v>
      </c>
      <c r="B678" s="173">
        <v>9</v>
      </c>
      <c r="C678" s="174">
        <v>2</v>
      </c>
      <c r="D678" s="174">
        <v>76</v>
      </c>
      <c r="E678" s="183">
        <v>263</v>
      </c>
      <c r="F678" s="369">
        <v>0</v>
      </c>
      <c r="G678" s="173">
        <v>83</v>
      </c>
      <c r="H678" s="175">
        <v>259</v>
      </c>
      <c r="I678" s="173">
        <v>261</v>
      </c>
      <c r="J678" s="175">
        <v>81</v>
      </c>
      <c r="K678" s="173">
        <v>294</v>
      </c>
    </row>
    <row r="679" spans="1:11" ht="12.75">
      <c r="A679" s="86" t="s">
        <v>399</v>
      </c>
      <c r="B679" s="173">
        <v>6</v>
      </c>
      <c r="C679" s="174">
        <v>2</v>
      </c>
      <c r="D679" s="174">
        <v>66</v>
      </c>
      <c r="E679" s="183">
        <v>347</v>
      </c>
      <c r="F679" s="369">
        <v>0</v>
      </c>
      <c r="G679" s="173">
        <v>73</v>
      </c>
      <c r="H679" s="175">
        <v>343</v>
      </c>
      <c r="I679" s="173">
        <v>339</v>
      </c>
      <c r="J679" s="175">
        <v>73</v>
      </c>
      <c r="K679" s="173">
        <v>357</v>
      </c>
    </row>
    <row r="680" spans="1:11" ht="12.75">
      <c r="A680" s="86" t="s">
        <v>400</v>
      </c>
      <c r="B680" s="173">
        <v>2</v>
      </c>
      <c r="C680" s="174">
        <v>1</v>
      </c>
      <c r="D680" s="174">
        <v>28</v>
      </c>
      <c r="E680" s="183">
        <v>92</v>
      </c>
      <c r="F680" s="369">
        <v>0</v>
      </c>
      <c r="G680" s="173">
        <v>26</v>
      </c>
      <c r="H680" s="175">
        <v>96</v>
      </c>
      <c r="I680" s="173">
        <v>94</v>
      </c>
      <c r="J680" s="175">
        <v>26</v>
      </c>
      <c r="K680" s="173">
        <v>95</v>
      </c>
    </row>
    <row r="681" spans="1:11" ht="12.75">
      <c r="A681" s="86" t="s">
        <v>401</v>
      </c>
      <c r="B681" s="173">
        <v>0</v>
      </c>
      <c r="C681" s="174">
        <v>0</v>
      </c>
      <c r="D681" s="174">
        <v>6</v>
      </c>
      <c r="E681" s="183">
        <v>12</v>
      </c>
      <c r="F681" s="369">
        <v>0</v>
      </c>
      <c r="G681" s="173">
        <v>8</v>
      </c>
      <c r="H681" s="175">
        <v>12</v>
      </c>
      <c r="I681" s="173">
        <v>13</v>
      </c>
      <c r="J681" s="175">
        <v>7</v>
      </c>
      <c r="K681" s="173">
        <v>15</v>
      </c>
    </row>
    <row r="682" spans="1:11" ht="12.75">
      <c r="A682" s="86" t="s">
        <v>402</v>
      </c>
      <c r="B682" s="173">
        <v>4</v>
      </c>
      <c r="C682" s="174">
        <v>3</v>
      </c>
      <c r="D682" s="174">
        <v>129</v>
      </c>
      <c r="E682" s="183">
        <v>440</v>
      </c>
      <c r="F682" s="369">
        <v>0</v>
      </c>
      <c r="G682" s="173">
        <v>142</v>
      </c>
      <c r="H682" s="175">
        <v>427</v>
      </c>
      <c r="I682" s="173">
        <v>433</v>
      </c>
      <c r="J682" s="175">
        <v>138</v>
      </c>
      <c r="K682" s="173">
        <v>472</v>
      </c>
    </row>
    <row r="683" spans="1:11" ht="12.75">
      <c r="A683" s="86" t="s">
        <v>403</v>
      </c>
      <c r="B683" s="173">
        <v>1</v>
      </c>
      <c r="C683" s="174">
        <v>3</v>
      </c>
      <c r="D683" s="174">
        <v>21</v>
      </c>
      <c r="E683" s="183">
        <v>90</v>
      </c>
      <c r="F683" s="369">
        <v>0</v>
      </c>
      <c r="G683" s="173">
        <v>25</v>
      </c>
      <c r="H683" s="175">
        <v>87</v>
      </c>
      <c r="I683" s="173">
        <v>84</v>
      </c>
      <c r="J683" s="175">
        <v>26</v>
      </c>
      <c r="K683" s="173">
        <v>98</v>
      </c>
    </row>
    <row r="684" spans="1:11" ht="12.75">
      <c r="A684" s="86" t="s">
        <v>404</v>
      </c>
      <c r="B684" s="173">
        <v>10</v>
      </c>
      <c r="C684" s="174">
        <v>8</v>
      </c>
      <c r="D684" s="174">
        <v>118</v>
      </c>
      <c r="E684" s="183">
        <v>505</v>
      </c>
      <c r="F684" s="369">
        <v>0</v>
      </c>
      <c r="G684" s="173">
        <v>123</v>
      </c>
      <c r="H684" s="175">
        <v>515</v>
      </c>
      <c r="I684" s="173">
        <v>518</v>
      </c>
      <c r="J684" s="175">
        <v>118</v>
      </c>
      <c r="K684" s="173">
        <v>527</v>
      </c>
    </row>
    <row r="685" spans="1:11" ht="12.75">
      <c r="A685" s="86" t="s">
        <v>405</v>
      </c>
      <c r="B685" s="173">
        <v>0</v>
      </c>
      <c r="C685" s="174">
        <v>3</v>
      </c>
      <c r="D685" s="174">
        <v>19</v>
      </c>
      <c r="E685" s="183">
        <v>47</v>
      </c>
      <c r="F685" s="369">
        <v>0</v>
      </c>
      <c r="G685" s="173">
        <v>23</v>
      </c>
      <c r="H685" s="175">
        <v>45</v>
      </c>
      <c r="I685" s="173">
        <v>46</v>
      </c>
      <c r="J685" s="175">
        <v>21</v>
      </c>
      <c r="K685" s="173">
        <v>51</v>
      </c>
    </row>
    <row r="686" spans="1:11" ht="12.75">
      <c r="A686" s="86" t="s">
        <v>406</v>
      </c>
      <c r="B686" s="173">
        <v>2</v>
      </c>
      <c r="C686" s="174">
        <v>2</v>
      </c>
      <c r="D686" s="174">
        <v>55</v>
      </c>
      <c r="E686" s="183">
        <v>162</v>
      </c>
      <c r="F686" s="369">
        <v>0</v>
      </c>
      <c r="G686" s="173">
        <v>54</v>
      </c>
      <c r="H686" s="175">
        <v>165</v>
      </c>
      <c r="I686" s="173">
        <v>167</v>
      </c>
      <c r="J686" s="175">
        <v>51</v>
      </c>
      <c r="K686" s="173">
        <v>183</v>
      </c>
    </row>
    <row r="687" spans="1:11" ht="12.75">
      <c r="A687" s="86" t="s">
        <v>407</v>
      </c>
      <c r="B687" s="173">
        <v>3</v>
      </c>
      <c r="C687" s="174">
        <v>7</v>
      </c>
      <c r="D687" s="174">
        <v>64</v>
      </c>
      <c r="E687" s="183">
        <v>201</v>
      </c>
      <c r="F687" s="369">
        <v>0</v>
      </c>
      <c r="G687" s="173">
        <v>64</v>
      </c>
      <c r="H687" s="175">
        <v>206</v>
      </c>
      <c r="I687" s="173">
        <v>207</v>
      </c>
      <c r="J687" s="175">
        <v>64</v>
      </c>
      <c r="K687" s="173">
        <v>225</v>
      </c>
    </row>
    <row r="688" spans="1:11" ht="12.75">
      <c r="A688" s="86" t="s">
        <v>408</v>
      </c>
      <c r="B688" s="173">
        <v>0</v>
      </c>
      <c r="C688" s="174">
        <v>1</v>
      </c>
      <c r="D688" s="174">
        <v>8</v>
      </c>
      <c r="E688" s="183">
        <v>61</v>
      </c>
      <c r="F688" s="369">
        <v>0</v>
      </c>
      <c r="G688" s="173">
        <v>7</v>
      </c>
      <c r="H688" s="175">
        <v>65</v>
      </c>
      <c r="I688" s="173">
        <v>65</v>
      </c>
      <c r="J688" s="175">
        <v>6</v>
      </c>
      <c r="K688" s="173">
        <v>63</v>
      </c>
    </row>
    <row r="689" spans="1:11" ht="12.75">
      <c r="A689" s="86" t="s">
        <v>535</v>
      </c>
      <c r="B689" s="173">
        <v>5</v>
      </c>
      <c r="C689" s="174">
        <v>2</v>
      </c>
      <c r="D689" s="174">
        <v>11</v>
      </c>
      <c r="E689" s="183">
        <v>163</v>
      </c>
      <c r="F689" s="369">
        <v>0</v>
      </c>
      <c r="G689" s="173">
        <v>18</v>
      </c>
      <c r="H689" s="175">
        <v>161</v>
      </c>
      <c r="I689" s="173">
        <v>162</v>
      </c>
      <c r="J689" s="175">
        <v>17</v>
      </c>
      <c r="K689" s="173">
        <v>170</v>
      </c>
    </row>
    <row r="690" spans="1:11" ht="12.75">
      <c r="A690" s="86" t="s">
        <v>409</v>
      </c>
      <c r="B690" s="173">
        <v>1</v>
      </c>
      <c r="C690" s="174">
        <v>4</v>
      </c>
      <c r="D690" s="174">
        <v>20</v>
      </c>
      <c r="E690" s="183">
        <v>158</v>
      </c>
      <c r="F690" s="369">
        <v>0</v>
      </c>
      <c r="G690" s="173">
        <v>22</v>
      </c>
      <c r="H690" s="175">
        <v>158</v>
      </c>
      <c r="I690" s="173">
        <v>158</v>
      </c>
      <c r="J690" s="175">
        <v>22</v>
      </c>
      <c r="K690" s="173">
        <v>166</v>
      </c>
    </row>
    <row r="691" spans="1:11" ht="11.25" customHeight="1">
      <c r="A691" s="86" t="s">
        <v>410</v>
      </c>
      <c r="B691" s="173">
        <v>3</v>
      </c>
      <c r="C691" s="174">
        <v>1</v>
      </c>
      <c r="D691" s="174">
        <v>14</v>
      </c>
      <c r="E691" s="183">
        <v>101</v>
      </c>
      <c r="F691" s="369">
        <v>0</v>
      </c>
      <c r="G691" s="173">
        <v>15</v>
      </c>
      <c r="H691" s="175">
        <v>104</v>
      </c>
      <c r="I691" s="173">
        <v>104</v>
      </c>
      <c r="J691" s="175">
        <v>15</v>
      </c>
      <c r="K691" s="173">
        <v>103</v>
      </c>
    </row>
    <row r="692" spans="1:11" ht="12.75" customHeight="1">
      <c r="A692" s="86" t="s">
        <v>411</v>
      </c>
      <c r="B692" s="173">
        <v>1</v>
      </c>
      <c r="C692" s="174">
        <v>1</v>
      </c>
      <c r="D692" s="174">
        <v>16</v>
      </c>
      <c r="E692" s="183">
        <v>39</v>
      </c>
      <c r="F692" s="369">
        <v>0</v>
      </c>
      <c r="G692" s="173">
        <v>18</v>
      </c>
      <c r="H692" s="175">
        <v>38</v>
      </c>
      <c r="I692" s="173">
        <v>40</v>
      </c>
      <c r="J692" s="175">
        <v>16</v>
      </c>
      <c r="K692" s="173">
        <v>43</v>
      </c>
    </row>
    <row r="693" spans="1:11" ht="10.5" customHeight="1">
      <c r="A693" s="86" t="s">
        <v>536</v>
      </c>
      <c r="B693" s="173">
        <v>27</v>
      </c>
      <c r="C693" s="176">
        <v>18</v>
      </c>
      <c r="D693" s="176">
        <v>405</v>
      </c>
      <c r="E693" s="183">
        <v>1132</v>
      </c>
      <c r="F693" s="369">
        <v>0</v>
      </c>
      <c r="G693" s="186">
        <v>433</v>
      </c>
      <c r="H693" s="177">
        <v>1132</v>
      </c>
      <c r="I693" s="186">
        <v>1146</v>
      </c>
      <c r="J693" s="177">
        <v>417</v>
      </c>
      <c r="K693" s="173">
        <v>1240</v>
      </c>
    </row>
    <row r="694" spans="1:11" ht="12.75" customHeight="1">
      <c r="A694" s="32" t="s">
        <v>2</v>
      </c>
      <c r="B694" s="16">
        <f aca="true" t="shared" si="24" ref="B694:K694">SUM(B666:B693)</f>
        <v>99</v>
      </c>
      <c r="C694" s="16">
        <f t="shared" si="24"/>
        <v>78</v>
      </c>
      <c r="D694" s="16">
        <f t="shared" si="24"/>
        <v>1372</v>
      </c>
      <c r="E694" s="16">
        <f t="shared" si="24"/>
        <v>5478</v>
      </c>
      <c r="F694" s="16">
        <f t="shared" si="24"/>
        <v>0</v>
      </c>
      <c r="G694" s="16">
        <f t="shared" si="24"/>
        <v>1477</v>
      </c>
      <c r="H694" s="16">
        <f t="shared" si="24"/>
        <v>5438</v>
      </c>
      <c r="I694" s="16">
        <f t="shared" si="24"/>
        <v>5487</v>
      </c>
      <c r="J694" s="16">
        <f t="shared" si="24"/>
        <v>1415</v>
      </c>
      <c r="K694" s="16">
        <f t="shared" si="24"/>
        <v>5828</v>
      </c>
    </row>
    <row r="695" spans="1:11" ht="15" customHeight="1" thickBot="1">
      <c r="A695" s="79"/>
      <c r="B695" s="17"/>
      <c r="C695" s="17"/>
      <c r="D695" s="17"/>
      <c r="E695" s="17"/>
      <c r="F695" s="17"/>
      <c r="G695" s="17"/>
      <c r="H695" s="17"/>
      <c r="I695" s="17"/>
      <c r="J695" s="17"/>
      <c r="K695" s="17"/>
    </row>
    <row r="696" spans="1:11" ht="13.5" thickBot="1">
      <c r="A696" s="18" t="s">
        <v>83</v>
      </c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12.75">
      <c r="A697" s="86" t="s">
        <v>666</v>
      </c>
      <c r="B697" s="167">
        <v>6</v>
      </c>
      <c r="C697" s="168">
        <v>4</v>
      </c>
      <c r="D697" s="168">
        <v>31</v>
      </c>
      <c r="E697" s="168">
        <v>161</v>
      </c>
      <c r="F697" s="188">
        <v>0</v>
      </c>
      <c r="G697" s="206">
        <v>31</v>
      </c>
      <c r="H697" s="168">
        <v>168</v>
      </c>
      <c r="I697" s="173">
        <v>173</v>
      </c>
      <c r="J697" s="169">
        <v>27</v>
      </c>
      <c r="K697" s="189">
        <v>176</v>
      </c>
    </row>
    <row r="698" spans="1:11" ht="12.75">
      <c r="A698" s="86" t="s">
        <v>667</v>
      </c>
      <c r="B698" s="173">
        <v>13</v>
      </c>
      <c r="C698" s="174">
        <v>10</v>
      </c>
      <c r="D698" s="174">
        <v>79</v>
      </c>
      <c r="E698" s="174">
        <v>530</v>
      </c>
      <c r="F698" s="190">
        <v>0</v>
      </c>
      <c r="G698" s="206">
        <v>110</v>
      </c>
      <c r="H698" s="171">
        <v>519</v>
      </c>
      <c r="I698" s="173">
        <v>528</v>
      </c>
      <c r="J698" s="175">
        <v>92</v>
      </c>
      <c r="K698" s="189">
        <v>560</v>
      </c>
    </row>
    <row r="699" spans="1:11" ht="12.75">
      <c r="A699" s="86" t="s">
        <v>668</v>
      </c>
      <c r="B699" s="173">
        <v>9</v>
      </c>
      <c r="C699" s="174">
        <v>2</v>
      </c>
      <c r="D699" s="174">
        <v>57</v>
      </c>
      <c r="E699" s="174">
        <v>372</v>
      </c>
      <c r="F699" s="190">
        <v>0</v>
      </c>
      <c r="G699" s="206">
        <v>56</v>
      </c>
      <c r="H699" s="171">
        <v>382</v>
      </c>
      <c r="I699" s="173">
        <v>376</v>
      </c>
      <c r="J699" s="175">
        <v>57</v>
      </c>
      <c r="K699" s="189">
        <v>402</v>
      </c>
    </row>
    <row r="700" spans="1:11" ht="12.75">
      <c r="A700" s="86" t="s">
        <v>669</v>
      </c>
      <c r="B700" s="173">
        <v>3</v>
      </c>
      <c r="C700" s="174">
        <v>9</v>
      </c>
      <c r="D700" s="174">
        <v>37</v>
      </c>
      <c r="E700" s="174">
        <v>392</v>
      </c>
      <c r="F700" s="190">
        <v>0</v>
      </c>
      <c r="G700" s="206">
        <v>53</v>
      </c>
      <c r="H700" s="171">
        <v>380</v>
      </c>
      <c r="I700" s="173">
        <v>390</v>
      </c>
      <c r="J700" s="175">
        <v>40</v>
      </c>
      <c r="K700" s="189">
        <v>387</v>
      </c>
    </row>
    <row r="701" spans="1:11" ht="12.75">
      <c r="A701" s="86" t="s">
        <v>670</v>
      </c>
      <c r="B701" s="173">
        <v>5</v>
      </c>
      <c r="C701" s="174">
        <v>0</v>
      </c>
      <c r="D701" s="174">
        <v>9</v>
      </c>
      <c r="E701" s="174">
        <v>148</v>
      </c>
      <c r="F701" s="190">
        <v>0</v>
      </c>
      <c r="G701" s="206">
        <v>11</v>
      </c>
      <c r="H701" s="171">
        <v>151</v>
      </c>
      <c r="I701" s="173">
        <v>149</v>
      </c>
      <c r="J701" s="175">
        <v>11</v>
      </c>
      <c r="K701" s="189">
        <v>150</v>
      </c>
    </row>
    <row r="702" spans="1:11" ht="12.75">
      <c r="A702" s="86" t="s">
        <v>671</v>
      </c>
      <c r="B702" s="173">
        <v>8</v>
      </c>
      <c r="C702" s="174">
        <v>3</v>
      </c>
      <c r="D702" s="174">
        <v>55</v>
      </c>
      <c r="E702" s="174">
        <v>396</v>
      </c>
      <c r="F702" s="190">
        <v>0</v>
      </c>
      <c r="G702" s="206">
        <v>56</v>
      </c>
      <c r="H702" s="171">
        <v>404</v>
      </c>
      <c r="I702" s="173">
        <v>400</v>
      </c>
      <c r="J702" s="175">
        <v>53</v>
      </c>
      <c r="K702" s="189">
        <v>422</v>
      </c>
    </row>
    <row r="703" spans="1:11" ht="12.75">
      <c r="A703" s="86" t="s">
        <v>672</v>
      </c>
      <c r="B703" s="173">
        <v>6</v>
      </c>
      <c r="C703" s="174">
        <v>0</v>
      </c>
      <c r="D703" s="174">
        <v>60</v>
      </c>
      <c r="E703" s="174">
        <v>321</v>
      </c>
      <c r="F703" s="190">
        <v>0</v>
      </c>
      <c r="G703" s="206">
        <v>69</v>
      </c>
      <c r="H703" s="171">
        <v>309</v>
      </c>
      <c r="I703" s="173">
        <v>310</v>
      </c>
      <c r="J703" s="175">
        <v>59</v>
      </c>
      <c r="K703" s="189">
        <v>304</v>
      </c>
    </row>
    <row r="704" spans="1:11" ht="12.75">
      <c r="A704" s="86" t="s">
        <v>673</v>
      </c>
      <c r="B704" s="173">
        <v>2</v>
      </c>
      <c r="C704" s="174">
        <v>0</v>
      </c>
      <c r="D704" s="174">
        <v>26</v>
      </c>
      <c r="E704" s="174">
        <v>136</v>
      </c>
      <c r="F704" s="190">
        <v>0</v>
      </c>
      <c r="G704" s="206">
        <v>22</v>
      </c>
      <c r="H704" s="171">
        <v>142</v>
      </c>
      <c r="I704" s="173">
        <v>134</v>
      </c>
      <c r="J704" s="175">
        <v>26</v>
      </c>
      <c r="K704" s="189">
        <v>120</v>
      </c>
    </row>
    <row r="705" spans="1:11" ht="12.75">
      <c r="A705" s="86" t="s">
        <v>674</v>
      </c>
      <c r="B705" s="173">
        <v>12</v>
      </c>
      <c r="C705" s="174">
        <v>7</v>
      </c>
      <c r="D705" s="174">
        <v>73</v>
      </c>
      <c r="E705" s="174">
        <v>385</v>
      </c>
      <c r="F705" s="190">
        <v>0</v>
      </c>
      <c r="G705" s="206">
        <v>78</v>
      </c>
      <c r="H705" s="171">
        <v>391</v>
      </c>
      <c r="I705" s="173">
        <v>396</v>
      </c>
      <c r="J705" s="175">
        <v>68</v>
      </c>
      <c r="K705" s="189">
        <v>418</v>
      </c>
    </row>
    <row r="706" spans="1:11" ht="12.75">
      <c r="A706" s="86" t="s">
        <v>675</v>
      </c>
      <c r="B706" s="173">
        <v>5</v>
      </c>
      <c r="C706" s="174">
        <v>0</v>
      </c>
      <c r="D706" s="174">
        <v>11</v>
      </c>
      <c r="E706" s="174">
        <v>121</v>
      </c>
      <c r="F706" s="190">
        <v>0</v>
      </c>
      <c r="G706" s="206">
        <v>10</v>
      </c>
      <c r="H706" s="171">
        <v>126</v>
      </c>
      <c r="I706" s="173">
        <v>126</v>
      </c>
      <c r="J706" s="175">
        <v>6</v>
      </c>
      <c r="K706" s="189">
        <v>118</v>
      </c>
    </row>
    <row r="707" spans="1:11" ht="12.75">
      <c r="A707" s="86" t="s">
        <v>676</v>
      </c>
      <c r="B707" s="173">
        <v>4</v>
      </c>
      <c r="C707" s="174">
        <v>5</v>
      </c>
      <c r="D707" s="174">
        <v>66</v>
      </c>
      <c r="E707" s="174">
        <v>252</v>
      </c>
      <c r="F707" s="190">
        <v>0</v>
      </c>
      <c r="G707" s="206">
        <v>63</v>
      </c>
      <c r="H707" s="171">
        <v>260</v>
      </c>
      <c r="I707" s="173">
        <v>254</v>
      </c>
      <c r="J707" s="175">
        <v>61</v>
      </c>
      <c r="K707" s="189">
        <v>279</v>
      </c>
    </row>
    <row r="708" spans="1:11" ht="12.75">
      <c r="A708" s="86" t="s">
        <v>677</v>
      </c>
      <c r="B708" s="173">
        <v>2</v>
      </c>
      <c r="C708" s="174">
        <v>4</v>
      </c>
      <c r="D708" s="174">
        <v>44</v>
      </c>
      <c r="E708" s="174">
        <v>161</v>
      </c>
      <c r="F708" s="190">
        <v>0</v>
      </c>
      <c r="G708" s="206">
        <v>54</v>
      </c>
      <c r="H708" s="171">
        <v>158</v>
      </c>
      <c r="I708" s="173">
        <v>162</v>
      </c>
      <c r="J708" s="175">
        <v>49</v>
      </c>
      <c r="K708" s="189">
        <v>185</v>
      </c>
    </row>
    <row r="709" spans="1:11" ht="12.75">
      <c r="A709" s="86" t="s">
        <v>678</v>
      </c>
      <c r="B709" s="173">
        <v>14</v>
      </c>
      <c r="C709" s="174">
        <v>8</v>
      </c>
      <c r="D709" s="174">
        <v>67</v>
      </c>
      <c r="E709" s="174">
        <v>413</v>
      </c>
      <c r="F709" s="190">
        <v>0</v>
      </c>
      <c r="G709" s="206">
        <v>70</v>
      </c>
      <c r="H709" s="171">
        <v>431</v>
      </c>
      <c r="I709" s="173">
        <v>428</v>
      </c>
      <c r="J709" s="175">
        <v>69</v>
      </c>
      <c r="K709" s="189">
        <v>446</v>
      </c>
    </row>
    <row r="710" spans="1:11" ht="12.75">
      <c r="A710" s="86" t="s">
        <v>679</v>
      </c>
      <c r="B710" s="173">
        <v>19</v>
      </c>
      <c r="C710" s="174">
        <v>6</v>
      </c>
      <c r="D710" s="174">
        <v>86</v>
      </c>
      <c r="E710" s="174">
        <v>449</v>
      </c>
      <c r="F710" s="190">
        <v>0</v>
      </c>
      <c r="G710" s="206">
        <v>91</v>
      </c>
      <c r="H710" s="171">
        <v>465</v>
      </c>
      <c r="I710" s="173">
        <v>458</v>
      </c>
      <c r="J710" s="175">
        <v>94</v>
      </c>
      <c r="K710" s="189">
        <v>488</v>
      </c>
    </row>
    <row r="711" spans="1:11" ht="12.75">
      <c r="A711" s="86" t="s">
        <v>680</v>
      </c>
      <c r="B711" s="173">
        <v>7</v>
      </c>
      <c r="C711" s="174">
        <v>4</v>
      </c>
      <c r="D711" s="174">
        <v>47</v>
      </c>
      <c r="E711" s="174">
        <v>313</v>
      </c>
      <c r="F711" s="190">
        <v>0</v>
      </c>
      <c r="G711" s="206">
        <v>50</v>
      </c>
      <c r="H711" s="171">
        <v>319</v>
      </c>
      <c r="I711" s="173">
        <v>320</v>
      </c>
      <c r="J711" s="175">
        <v>49</v>
      </c>
      <c r="K711" s="189">
        <v>342</v>
      </c>
    </row>
    <row r="712" spans="1:11" ht="12.75">
      <c r="A712" s="86" t="s">
        <v>681</v>
      </c>
      <c r="B712" s="173">
        <v>6</v>
      </c>
      <c r="C712" s="174">
        <v>5</v>
      </c>
      <c r="D712" s="174">
        <v>37</v>
      </c>
      <c r="E712" s="174">
        <v>385</v>
      </c>
      <c r="F712" s="190">
        <v>0</v>
      </c>
      <c r="G712" s="206">
        <v>47</v>
      </c>
      <c r="H712" s="171">
        <v>379</v>
      </c>
      <c r="I712" s="173">
        <v>386</v>
      </c>
      <c r="J712" s="175">
        <v>41</v>
      </c>
      <c r="K712" s="189">
        <v>393</v>
      </c>
    </row>
    <row r="713" spans="1:11" ht="12.75">
      <c r="A713" s="86" t="s">
        <v>682</v>
      </c>
      <c r="B713" s="173">
        <v>2</v>
      </c>
      <c r="C713" s="174">
        <v>9</v>
      </c>
      <c r="D713" s="174">
        <v>72</v>
      </c>
      <c r="E713" s="174">
        <v>371</v>
      </c>
      <c r="F713" s="190">
        <v>0</v>
      </c>
      <c r="G713" s="206">
        <v>79</v>
      </c>
      <c r="H713" s="171">
        <v>370</v>
      </c>
      <c r="I713" s="173">
        <v>375</v>
      </c>
      <c r="J713" s="175">
        <v>73</v>
      </c>
      <c r="K713" s="189">
        <v>403</v>
      </c>
    </row>
    <row r="714" spans="1:11" ht="12.75">
      <c r="A714" s="86" t="s">
        <v>683</v>
      </c>
      <c r="B714" s="173">
        <v>12</v>
      </c>
      <c r="C714" s="174">
        <v>7</v>
      </c>
      <c r="D714" s="174">
        <v>96</v>
      </c>
      <c r="E714" s="174">
        <v>416</v>
      </c>
      <c r="F714" s="190">
        <v>0</v>
      </c>
      <c r="G714" s="206">
        <v>110</v>
      </c>
      <c r="H714" s="171">
        <v>413</v>
      </c>
      <c r="I714" s="173">
        <v>430</v>
      </c>
      <c r="J714" s="175">
        <v>91</v>
      </c>
      <c r="K714" s="189">
        <v>472</v>
      </c>
    </row>
    <row r="715" spans="1:11" ht="12.75">
      <c r="A715" s="86" t="s">
        <v>684</v>
      </c>
      <c r="B715" s="173">
        <v>8</v>
      </c>
      <c r="C715" s="174">
        <v>7</v>
      </c>
      <c r="D715" s="174">
        <v>65</v>
      </c>
      <c r="E715" s="174">
        <v>249</v>
      </c>
      <c r="F715" s="190">
        <v>0</v>
      </c>
      <c r="G715" s="206">
        <v>64</v>
      </c>
      <c r="H715" s="171">
        <v>265</v>
      </c>
      <c r="I715" s="173">
        <v>260</v>
      </c>
      <c r="J715" s="175">
        <v>63</v>
      </c>
      <c r="K715" s="189">
        <v>285</v>
      </c>
    </row>
    <row r="716" spans="1:11" ht="12.75">
      <c r="A716" s="86" t="s">
        <v>685</v>
      </c>
      <c r="B716" s="173">
        <v>8</v>
      </c>
      <c r="C716" s="174">
        <v>2</v>
      </c>
      <c r="D716" s="174">
        <v>36</v>
      </c>
      <c r="E716" s="174">
        <v>295</v>
      </c>
      <c r="F716" s="190">
        <v>0</v>
      </c>
      <c r="G716" s="206">
        <v>48</v>
      </c>
      <c r="H716" s="171">
        <v>283</v>
      </c>
      <c r="I716" s="173">
        <v>286</v>
      </c>
      <c r="J716" s="175">
        <v>46</v>
      </c>
      <c r="K716" s="189">
        <v>304</v>
      </c>
    </row>
    <row r="717" spans="1:11" ht="12.75" customHeight="1">
      <c r="A717" s="86" t="s">
        <v>57</v>
      </c>
      <c r="B717" s="186">
        <v>21</v>
      </c>
      <c r="C717" s="176">
        <v>13</v>
      </c>
      <c r="D717" s="176">
        <v>253</v>
      </c>
      <c r="E717" s="176">
        <v>859</v>
      </c>
      <c r="F717" s="192">
        <v>0</v>
      </c>
      <c r="G717" s="206">
        <v>274</v>
      </c>
      <c r="H717" s="179">
        <v>858</v>
      </c>
      <c r="I717" s="186">
        <v>856</v>
      </c>
      <c r="J717" s="177">
        <v>269</v>
      </c>
      <c r="K717" s="191">
        <v>912</v>
      </c>
    </row>
    <row r="718" spans="1:11" ht="13.5" customHeight="1">
      <c r="A718" s="32" t="s">
        <v>2</v>
      </c>
      <c r="B718" s="16">
        <f aca="true" t="shared" si="25" ref="B718:J718">SUM(B697:B717)</f>
        <v>172</v>
      </c>
      <c r="C718" s="16">
        <f t="shared" si="25"/>
        <v>105</v>
      </c>
      <c r="D718" s="16">
        <f t="shared" si="25"/>
        <v>1307</v>
      </c>
      <c r="E718" s="16">
        <f t="shared" si="25"/>
        <v>7125</v>
      </c>
      <c r="F718" s="16">
        <f t="shared" si="25"/>
        <v>0</v>
      </c>
      <c r="G718" s="16">
        <f t="shared" si="25"/>
        <v>1446</v>
      </c>
      <c r="H718" s="16">
        <f t="shared" si="25"/>
        <v>7173</v>
      </c>
      <c r="I718" s="16">
        <f t="shared" si="25"/>
        <v>7197</v>
      </c>
      <c r="J718" s="16">
        <f t="shared" si="25"/>
        <v>1344</v>
      </c>
      <c r="K718" s="16">
        <f>SUM(K697:K717)</f>
        <v>7566</v>
      </c>
    </row>
    <row r="719" spans="1:11" ht="13.5" thickBot="1">
      <c r="A719" s="78"/>
      <c r="B719" s="17"/>
      <c r="C719" s="17"/>
      <c r="D719" s="17"/>
      <c r="E719" s="17"/>
      <c r="F719" s="17"/>
      <c r="G719" s="17"/>
      <c r="H719" s="17"/>
      <c r="I719" s="17"/>
      <c r="J719" s="17"/>
      <c r="K719" s="17"/>
    </row>
    <row r="720" spans="1:11" ht="13.5" thickBot="1">
      <c r="A720" s="18" t="s">
        <v>84</v>
      </c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12.75">
      <c r="A721" s="86" t="s">
        <v>686</v>
      </c>
      <c r="B721" s="167">
        <v>4</v>
      </c>
      <c r="C721" s="168">
        <v>7</v>
      </c>
      <c r="D721" s="168">
        <v>129</v>
      </c>
      <c r="E721" s="181">
        <v>206</v>
      </c>
      <c r="F721" s="169">
        <v>0</v>
      </c>
      <c r="G721" s="167">
        <v>134</v>
      </c>
      <c r="H721" s="188">
        <v>213</v>
      </c>
      <c r="I721" s="167">
        <v>228</v>
      </c>
      <c r="J721" s="181">
        <v>118</v>
      </c>
      <c r="K721" s="167">
        <v>298</v>
      </c>
    </row>
    <row r="722" spans="1:11" ht="12.75">
      <c r="A722" s="86" t="s">
        <v>687</v>
      </c>
      <c r="B722" s="173">
        <v>6</v>
      </c>
      <c r="C722" s="174">
        <v>2</v>
      </c>
      <c r="D722" s="174">
        <v>81</v>
      </c>
      <c r="E722" s="183">
        <v>301</v>
      </c>
      <c r="F722" s="175">
        <v>0</v>
      </c>
      <c r="G722" s="173">
        <v>89</v>
      </c>
      <c r="H722" s="190">
        <v>301</v>
      </c>
      <c r="I722" s="173">
        <v>307</v>
      </c>
      <c r="J722" s="183">
        <v>84</v>
      </c>
      <c r="K722" s="173">
        <v>361</v>
      </c>
    </row>
    <row r="723" spans="1:11" ht="12.75">
      <c r="A723" s="86" t="s">
        <v>688</v>
      </c>
      <c r="B723" s="173">
        <v>7</v>
      </c>
      <c r="C723" s="174">
        <v>3</v>
      </c>
      <c r="D723" s="174">
        <v>57</v>
      </c>
      <c r="E723" s="183">
        <v>200</v>
      </c>
      <c r="F723" s="175">
        <v>0</v>
      </c>
      <c r="G723" s="173">
        <v>63</v>
      </c>
      <c r="H723" s="190">
        <v>204</v>
      </c>
      <c r="I723" s="173">
        <v>205</v>
      </c>
      <c r="J723" s="183">
        <v>57</v>
      </c>
      <c r="K723" s="173">
        <v>231</v>
      </c>
    </row>
    <row r="724" spans="1:11" ht="12.75">
      <c r="A724" s="86" t="s">
        <v>689</v>
      </c>
      <c r="B724" s="173">
        <v>6</v>
      </c>
      <c r="C724" s="174">
        <v>3</v>
      </c>
      <c r="D724" s="174">
        <v>46</v>
      </c>
      <c r="E724" s="183">
        <v>244</v>
      </c>
      <c r="F724" s="175">
        <v>0</v>
      </c>
      <c r="G724" s="173">
        <v>50</v>
      </c>
      <c r="H724" s="190">
        <v>245</v>
      </c>
      <c r="I724" s="173">
        <v>246</v>
      </c>
      <c r="J724" s="183">
        <v>45</v>
      </c>
      <c r="K724" s="173">
        <v>264</v>
      </c>
    </row>
    <row r="725" spans="1:11" ht="12.75">
      <c r="A725" s="86" t="s">
        <v>690</v>
      </c>
      <c r="B725" s="173">
        <v>11</v>
      </c>
      <c r="C725" s="174">
        <v>6</v>
      </c>
      <c r="D725" s="174">
        <v>77</v>
      </c>
      <c r="E725" s="183">
        <v>312</v>
      </c>
      <c r="F725" s="175">
        <v>0</v>
      </c>
      <c r="G725" s="173">
        <v>91</v>
      </c>
      <c r="H725" s="190">
        <v>313</v>
      </c>
      <c r="I725" s="173">
        <v>326</v>
      </c>
      <c r="J725" s="183">
        <v>72</v>
      </c>
      <c r="K725" s="173">
        <v>358</v>
      </c>
    </row>
    <row r="726" spans="1:11" ht="12.75">
      <c r="A726" s="86" t="s">
        <v>691</v>
      </c>
      <c r="B726" s="173">
        <v>7</v>
      </c>
      <c r="C726" s="174">
        <v>8</v>
      </c>
      <c r="D726" s="174">
        <v>158</v>
      </c>
      <c r="E726" s="183">
        <v>381</v>
      </c>
      <c r="F726" s="175">
        <v>0</v>
      </c>
      <c r="G726" s="173">
        <v>183</v>
      </c>
      <c r="H726" s="190">
        <v>369</v>
      </c>
      <c r="I726" s="173">
        <v>382</v>
      </c>
      <c r="J726" s="183">
        <v>163</v>
      </c>
      <c r="K726" s="173">
        <v>480</v>
      </c>
    </row>
    <row r="727" spans="1:11" ht="12.75">
      <c r="A727" s="86" t="s">
        <v>692</v>
      </c>
      <c r="B727" s="173">
        <v>4</v>
      </c>
      <c r="C727" s="174">
        <v>3</v>
      </c>
      <c r="D727" s="174">
        <v>108</v>
      </c>
      <c r="E727" s="183">
        <v>212</v>
      </c>
      <c r="F727" s="175">
        <v>0</v>
      </c>
      <c r="G727" s="173">
        <v>115</v>
      </c>
      <c r="H727" s="190">
        <v>214</v>
      </c>
      <c r="I727" s="173">
        <v>217</v>
      </c>
      <c r="J727" s="183">
        <v>112</v>
      </c>
      <c r="K727" s="173">
        <v>292</v>
      </c>
    </row>
    <row r="728" spans="1:11" ht="12.75">
      <c r="A728" s="86" t="s">
        <v>693</v>
      </c>
      <c r="B728" s="173">
        <v>3</v>
      </c>
      <c r="C728" s="174">
        <v>3</v>
      </c>
      <c r="D728" s="174">
        <v>99</v>
      </c>
      <c r="E728" s="183">
        <v>367</v>
      </c>
      <c r="F728" s="175">
        <v>0</v>
      </c>
      <c r="G728" s="173">
        <v>108</v>
      </c>
      <c r="H728" s="190">
        <v>360</v>
      </c>
      <c r="I728" s="173">
        <v>371</v>
      </c>
      <c r="J728" s="183">
        <v>94</v>
      </c>
      <c r="K728" s="173">
        <v>436</v>
      </c>
    </row>
    <row r="729" spans="1:11" ht="12.75">
      <c r="A729" s="86" t="s">
        <v>694</v>
      </c>
      <c r="B729" s="173">
        <v>11</v>
      </c>
      <c r="C729" s="174">
        <v>1</v>
      </c>
      <c r="D729" s="174">
        <v>121</v>
      </c>
      <c r="E729" s="183">
        <v>328</v>
      </c>
      <c r="F729" s="175">
        <v>0</v>
      </c>
      <c r="G729" s="173">
        <v>141</v>
      </c>
      <c r="H729" s="190">
        <v>315</v>
      </c>
      <c r="I729" s="173">
        <v>335</v>
      </c>
      <c r="J729" s="183">
        <v>118</v>
      </c>
      <c r="K729" s="173">
        <v>412</v>
      </c>
    </row>
    <row r="730" spans="1:11" ht="12.75">
      <c r="A730" s="86" t="s">
        <v>695</v>
      </c>
      <c r="B730" s="173">
        <v>4</v>
      </c>
      <c r="C730" s="174">
        <v>3</v>
      </c>
      <c r="D730" s="174">
        <v>83</v>
      </c>
      <c r="E730" s="183">
        <v>132</v>
      </c>
      <c r="F730" s="175">
        <v>0</v>
      </c>
      <c r="G730" s="173">
        <v>91</v>
      </c>
      <c r="H730" s="190">
        <v>129</v>
      </c>
      <c r="I730" s="173">
        <v>130</v>
      </c>
      <c r="J730" s="183">
        <v>89</v>
      </c>
      <c r="K730" s="173">
        <v>197</v>
      </c>
    </row>
    <row r="731" spans="1:11" ht="12.75">
      <c r="A731" s="86" t="s">
        <v>696</v>
      </c>
      <c r="B731" s="173">
        <v>9</v>
      </c>
      <c r="C731" s="174">
        <v>4</v>
      </c>
      <c r="D731" s="263">
        <v>131</v>
      </c>
      <c r="E731" s="183">
        <v>314</v>
      </c>
      <c r="F731" s="175">
        <v>0</v>
      </c>
      <c r="G731" s="173">
        <v>127</v>
      </c>
      <c r="H731" s="190">
        <v>329</v>
      </c>
      <c r="I731" s="173">
        <v>332</v>
      </c>
      <c r="J731" s="183">
        <v>119</v>
      </c>
      <c r="K731" s="173">
        <v>404</v>
      </c>
    </row>
    <row r="732" spans="1:11" ht="12.75">
      <c r="A732" s="240" t="s">
        <v>57</v>
      </c>
      <c r="B732" s="173">
        <v>11</v>
      </c>
      <c r="C732" s="174">
        <v>10</v>
      </c>
      <c r="D732" s="179">
        <v>350</v>
      </c>
      <c r="E732" s="183">
        <v>811</v>
      </c>
      <c r="F732" s="175">
        <v>0</v>
      </c>
      <c r="G732" s="186">
        <v>372</v>
      </c>
      <c r="H732" s="192">
        <v>801</v>
      </c>
      <c r="I732" s="186">
        <v>846</v>
      </c>
      <c r="J732" s="183">
        <v>330</v>
      </c>
      <c r="K732" s="173">
        <v>1011</v>
      </c>
    </row>
    <row r="733" spans="1:11" ht="12.75">
      <c r="A733" s="32" t="s">
        <v>2</v>
      </c>
      <c r="B733" s="16">
        <f aca="true" t="shared" si="26" ref="B733:K733">SUM(B721:B732)</f>
        <v>83</v>
      </c>
      <c r="C733" s="16">
        <f t="shared" si="26"/>
        <v>53</v>
      </c>
      <c r="D733" s="16">
        <f t="shared" si="26"/>
        <v>1440</v>
      </c>
      <c r="E733" s="16">
        <f t="shared" si="26"/>
        <v>3808</v>
      </c>
      <c r="F733" s="16">
        <f t="shared" si="26"/>
        <v>0</v>
      </c>
      <c r="G733" s="16">
        <f t="shared" si="26"/>
        <v>1564</v>
      </c>
      <c r="H733" s="16">
        <f t="shared" si="26"/>
        <v>3793</v>
      </c>
      <c r="I733" s="16">
        <f t="shared" si="26"/>
        <v>3925</v>
      </c>
      <c r="J733" s="16">
        <f t="shared" si="26"/>
        <v>1401</v>
      </c>
      <c r="K733" s="16">
        <f t="shared" si="26"/>
        <v>4744</v>
      </c>
    </row>
    <row r="734" spans="1:11" ht="13.5" thickBot="1">
      <c r="A734" s="79"/>
      <c r="B734" s="17"/>
      <c r="C734" s="17"/>
      <c r="D734" s="17"/>
      <c r="E734" s="17"/>
      <c r="F734" s="17"/>
      <c r="G734" s="17"/>
      <c r="H734" s="17"/>
      <c r="I734" s="17"/>
      <c r="J734" s="17"/>
      <c r="K734" s="17"/>
    </row>
    <row r="735" spans="1:11" ht="13.5" thickBot="1">
      <c r="A735" s="18" t="s">
        <v>85</v>
      </c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ht="12.75">
      <c r="A736" s="9" t="s">
        <v>537</v>
      </c>
      <c r="B736" s="167">
        <v>5</v>
      </c>
      <c r="C736" s="182">
        <v>12</v>
      </c>
      <c r="D736" s="169">
        <v>147</v>
      </c>
      <c r="E736" s="181">
        <v>547</v>
      </c>
      <c r="F736" s="169">
        <v>1</v>
      </c>
      <c r="G736" s="182">
        <v>147</v>
      </c>
      <c r="H736" s="169">
        <v>559</v>
      </c>
      <c r="I736" s="167">
        <v>561</v>
      </c>
      <c r="J736" s="167">
        <v>145</v>
      </c>
      <c r="K736" s="188">
        <v>635</v>
      </c>
    </row>
    <row r="737" spans="1:11" ht="12.75">
      <c r="A737" s="9" t="s">
        <v>538</v>
      </c>
      <c r="B737" s="170">
        <v>9</v>
      </c>
      <c r="C737" s="244">
        <v>12</v>
      </c>
      <c r="D737" s="172">
        <v>107</v>
      </c>
      <c r="E737" s="201">
        <v>599</v>
      </c>
      <c r="F737" s="172">
        <v>0</v>
      </c>
      <c r="G737" s="244">
        <v>111</v>
      </c>
      <c r="H737" s="172">
        <v>613</v>
      </c>
      <c r="I737" s="170">
        <v>607</v>
      </c>
      <c r="J737" s="170">
        <v>107</v>
      </c>
      <c r="K737" s="219">
        <v>650</v>
      </c>
    </row>
    <row r="738" spans="1:11" ht="12.75">
      <c r="A738" s="9" t="s">
        <v>539</v>
      </c>
      <c r="B738" s="170">
        <v>4</v>
      </c>
      <c r="C738" s="244">
        <v>9</v>
      </c>
      <c r="D738" s="172">
        <v>129</v>
      </c>
      <c r="E738" s="201">
        <v>698</v>
      </c>
      <c r="F738" s="172">
        <v>0</v>
      </c>
      <c r="G738" s="244">
        <v>134</v>
      </c>
      <c r="H738" s="172">
        <v>701</v>
      </c>
      <c r="I738" s="170">
        <v>700</v>
      </c>
      <c r="J738" s="170">
        <v>130</v>
      </c>
      <c r="K738" s="219">
        <v>769</v>
      </c>
    </row>
    <row r="739" spans="1:11" ht="12.75">
      <c r="A739" s="9" t="s">
        <v>540</v>
      </c>
      <c r="B739" s="170">
        <v>8</v>
      </c>
      <c r="C739" s="244">
        <v>4</v>
      </c>
      <c r="D739" s="172">
        <v>126</v>
      </c>
      <c r="E739" s="201">
        <v>449</v>
      </c>
      <c r="F739" s="172">
        <v>0</v>
      </c>
      <c r="G739" s="244">
        <v>129</v>
      </c>
      <c r="H739" s="172">
        <v>451</v>
      </c>
      <c r="I739" s="170">
        <v>457</v>
      </c>
      <c r="J739" s="170">
        <v>124</v>
      </c>
      <c r="K739" s="219">
        <v>515</v>
      </c>
    </row>
    <row r="740" spans="1:11" ht="12.75">
      <c r="A740" s="9" t="s">
        <v>541</v>
      </c>
      <c r="B740" s="170">
        <v>15</v>
      </c>
      <c r="C740" s="244">
        <v>9</v>
      </c>
      <c r="D740" s="172">
        <v>220</v>
      </c>
      <c r="E740" s="201">
        <v>673</v>
      </c>
      <c r="F740" s="172">
        <v>0</v>
      </c>
      <c r="G740" s="244">
        <v>233</v>
      </c>
      <c r="H740" s="172">
        <v>679</v>
      </c>
      <c r="I740" s="170">
        <v>682</v>
      </c>
      <c r="J740" s="170">
        <v>228</v>
      </c>
      <c r="K740" s="219">
        <v>786</v>
      </c>
    </row>
    <row r="741" spans="1:11" ht="12.75">
      <c r="A741" s="9" t="s">
        <v>542</v>
      </c>
      <c r="B741" s="170">
        <v>7</v>
      </c>
      <c r="C741" s="244">
        <v>10</v>
      </c>
      <c r="D741" s="172">
        <v>142</v>
      </c>
      <c r="E741" s="201">
        <v>831</v>
      </c>
      <c r="F741" s="172">
        <v>0</v>
      </c>
      <c r="G741" s="244">
        <v>158</v>
      </c>
      <c r="H741" s="172">
        <v>825</v>
      </c>
      <c r="I741" s="170">
        <v>835</v>
      </c>
      <c r="J741" s="170">
        <v>146</v>
      </c>
      <c r="K741" s="219">
        <v>906</v>
      </c>
    </row>
    <row r="742" spans="1:11" ht="12.75">
      <c r="A742" s="9" t="s">
        <v>543</v>
      </c>
      <c r="B742" s="170">
        <v>8</v>
      </c>
      <c r="C742" s="244">
        <v>6</v>
      </c>
      <c r="D742" s="172">
        <v>201</v>
      </c>
      <c r="E742" s="201">
        <v>698</v>
      </c>
      <c r="F742" s="172">
        <v>0</v>
      </c>
      <c r="G742" s="244">
        <v>214</v>
      </c>
      <c r="H742" s="172">
        <v>697</v>
      </c>
      <c r="I742" s="170">
        <v>703</v>
      </c>
      <c r="J742" s="170">
        <v>199</v>
      </c>
      <c r="K742" s="219">
        <v>794</v>
      </c>
    </row>
    <row r="743" spans="1:11" ht="12.75">
      <c r="A743" s="62" t="s">
        <v>544</v>
      </c>
      <c r="B743" s="170">
        <v>10</v>
      </c>
      <c r="C743" s="244">
        <v>5</v>
      </c>
      <c r="D743" s="172">
        <v>253</v>
      </c>
      <c r="E743" s="201">
        <v>873</v>
      </c>
      <c r="F743" s="172">
        <v>0</v>
      </c>
      <c r="G743" s="244">
        <v>264</v>
      </c>
      <c r="H743" s="172">
        <v>875</v>
      </c>
      <c r="I743" s="170">
        <v>886</v>
      </c>
      <c r="J743" s="170">
        <v>242</v>
      </c>
      <c r="K743" s="219">
        <v>1004</v>
      </c>
    </row>
    <row r="744" spans="1:11" ht="12.75">
      <c r="A744" s="62" t="s">
        <v>545</v>
      </c>
      <c r="B744" s="170">
        <v>5</v>
      </c>
      <c r="C744" s="244">
        <v>13</v>
      </c>
      <c r="D744" s="172">
        <v>199</v>
      </c>
      <c r="E744" s="201">
        <v>639</v>
      </c>
      <c r="F744" s="172">
        <v>0</v>
      </c>
      <c r="G744" s="244">
        <v>202</v>
      </c>
      <c r="H744" s="172">
        <v>639</v>
      </c>
      <c r="I744" s="170">
        <v>641</v>
      </c>
      <c r="J744" s="170">
        <v>197</v>
      </c>
      <c r="K744" s="219">
        <v>746</v>
      </c>
    </row>
    <row r="745" spans="1:11" ht="12.75">
      <c r="A745" s="9">
        <v>10</v>
      </c>
      <c r="B745" s="170">
        <v>11</v>
      </c>
      <c r="C745" s="244">
        <v>6</v>
      </c>
      <c r="D745" s="172">
        <v>135</v>
      </c>
      <c r="E745" s="201">
        <v>437</v>
      </c>
      <c r="F745" s="172">
        <v>0</v>
      </c>
      <c r="G745" s="244">
        <v>137</v>
      </c>
      <c r="H745" s="172">
        <v>446</v>
      </c>
      <c r="I745" s="170">
        <v>445</v>
      </c>
      <c r="J745" s="170">
        <v>138</v>
      </c>
      <c r="K745" s="219">
        <v>508</v>
      </c>
    </row>
    <row r="746" spans="1:11" ht="12.75">
      <c r="A746" s="9">
        <v>11</v>
      </c>
      <c r="B746" s="170">
        <v>3</v>
      </c>
      <c r="C746" s="244">
        <v>7</v>
      </c>
      <c r="D746" s="172">
        <v>137</v>
      </c>
      <c r="E746" s="201">
        <v>393</v>
      </c>
      <c r="F746" s="172">
        <v>0</v>
      </c>
      <c r="G746" s="244">
        <v>130</v>
      </c>
      <c r="H746" s="172">
        <v>408</v>
      </c>
      <c r="I746" s="170">
        <v>399</v>
      </c>
      <c r="J746" s="170">
        <v>136</v>
      </c>
      <c r="K746" s="219">
        <v>475</v>
      </c>
    </row>
    <row r="747" spans="1:11" ht="12.75">
      <c r="A747" s="9">
        <v>12</v>
      </c>
      <c r="B747" s="170">
        <v>5</v>
      </c>
      <c r="C747" s="244">
        <v>3</v>
      </c>
      <c r="D747" s="172">
        <v>100</v>
      </c>
      <c r="E747" s="201">
        <v>281</v>
      </c>
      <c r="F747" s="172">
        <v>0</v>
      </c>
      <c r="G747" s="171">
        <v>102</v>
      </c>
      <c r="H747" s="172">
        <v>285</v>
      </c>
      <c r="I747" s="170">
        <v>289</v>
      </c>
      <c r="J747" s="170">
        <v>97</v>
      </c>
      <c r="K747" s="219">
        <v>339</v>
      </c>
    </row>
    <row r="748" spans="1:11" ht="12.75">
      <c r="A748" s="9">
        <v>13</v>
      </c>
      <c r="B748" s="170">
        <v>1</v>
      </c>
      <c r="C748" s="244">
        <v>1</v>
      </c>
      <c r="D748" s="172">
        <v>53</v>
      </c>
      <c r="E748" s="201">
        <v>211</v>
      </c>
      <c r="F748" s="172">
        <v>0</v>
      </c>
      <c r="G748" s="171">
        <v>56</v>
      </c>
      <c r="H748" s="172">
        <v>205</v>
      </c>
      <c r="I748" s="170">
        <v>209</v>
      </c>
      <c r="J748" s="170">
        <v>53</v>
      </c>
      <c r="K748" s="219">
        <v>225</v>
      </c>
    </row>
    <row r="749" spans="1:11" ht="15" customHeight="1">
      <c r="A749" s="9">
        <v>14</v>
      </c>
      <c r="B749" s="170">
        <v>4</v>
      </c>
      <c r="C749" s="244">
        <v>3</v>
      </c>
      <c r="D749" s="172">
        <v>138</v>
      </c>
      <c r="E749" s="201">
        <v>472</v>
      </c>
      <c r="F749" s="172">
        <v>0</v>
      </c>
      <c r="G749" s="171">
        <v>143</v>
      </c>
      <c r="H749" s="172">
        <v>470</v>
      </c>
      <c r="I749" s="170">
        <v>476</v>
      </c>
      <c r="J749" s="170">
        <v>136</v>
      </c>
      <c r="K749" s="219">
        <v>542</v>
      </c>
    </row>
    <row r="750" spans="1:11" ht="16.5" customHeight="1">
      <c r="A750" s="9">
        <v>15</v>
      </c>
      <c r="B750" s="170">
        <v>6</v>
      </c>
      <c r="C750" s="244">
        <v>8</v>
      </c>
      <c r="D750" s="172">
        <v>174</v>
      </c>
      <c r="E750" s="201">
        <v>573</v>
      </c>
      <c r="F750" s="172">
        <v>0</v>
      </c>
      <c r="G750" s="244">
        <v>194</v>
      </c>
      <c r="H750" s="172">
        <v>558</v>
      </c>
      <c r="I750" s="170">
        <v>567</v>
      </c>
      <c r="J750" s="170">
        <v>182</v>
      </c>
      <c r="K750" s="219">
        <v>653</v>
      </c>
    </row>
    <row r="751" spans="1:11" ht="12.75">
      <c r="A751" s="9">
        <v>16</v>
      </c>
      <c r="B751" s="170">
        <v>1</v>
      </c>
      <c r="C751" s="244">
        <v>7</v>
      </c>
      <c r="D751" s="172">
        <v>199</v>
      </c>
      <c r="E751" s="201">
        <v>615</v>
      </c>
      <c r="F751" s="172">
        <v>0</v>
      </c>
      <c r="G751" s="244">
        <v>223</v>
      </c>
      <c r="H751" s="172">
        <v>592</v>
      </c>
      <c r="I751" s="170">
        <v>605</v>
      </c>
      <c r="J751" s="170">
        <v>206</v>
      </c>
      <c r="K751" s="219">
        <v>682</v>
      </c>
    </row>
    <row r="752" spans="1:11" ht="12.75">
      <c r="A752" s="9">
        <v>17</v>
      </c>
      <c r="B752" s="170">
        <v>1</v>
      </c>
      <c r="C752" s="244">
        <v>8</v>
      </c>
      <c r="D752" s="172">
        <v>132</v>
      </c>
      <c r="E752" s="201">
        <v>363</v>
      </c>
      <c r="F752" s="172">
        <v>0</v>
      </c>
      <c r="G752" s="244">
        <v>142</v>
      </c>
      <c r="H752" s="172">
        <v>356</v>
      </c>
      <c r="I752" s="170">
        <v>368</v>
      </c>
      <c r="J752" s="170">
        <v>123</v>
      </c>
      <c r="K752" s="219">
        <v>423</v>
      </c>
    </row>
    <row r="753" spans="1:11" ht="12.75">
      <c r="A753" s="9">
        <v>18</v>
      </c>
      <c r="B753" s="170">
        <v>10</v>
      </c>
      <c r="C753" s="244">
        <v>12</v>
      </c>
      <c r="D753" s="172">
        <v>210</v>
      </c>
      <c r="E753" s="201">
        <v>641</v>
      </c>
      <c r="F753" s="172">
        <v>0</v>
      </c>
      <c r="G753" s="244">
        <v>206</v>
      </c>
      <c r="H753" s="172">
        <v>657</v>
      </c>
      <c r="I753" s="170">
        <v>666</v>
      </c>
      <c r="J753" s="170">
        <v>197</v>
      </c>
      <c r="K753" s="219">
        <v>751</v>
      </c>
    </row>
    <row r="754" spans="1:11" ht="12.75">
      <c r="A754" s="9">
        <v>19</v>
      </c>
      <c r="B754" s="170">
        <v>2</v>
      </c>
      <c r="C754" s="244">
        <v>4</v>
      </c>
      <c r="D754" s="172">
        <v>170</v>
      </c>
      <c r="E754" s="201">
        <v>464</v>
      </c>
      <c r="F754" s="172">
        <v>0</v>
      </c>
      <c r="G754" s="244">
        <v>181</v>
      </c>
      <c r="H754" s="172">
        <v>451</v>
      </c>
      <c r="I754" s="170">
        <v>471</v>
      </c>
      <c r="J754" s="170">
        <v>162</v>
      </c>
      <c r="K754" s="219">
        <v>530</v>
      </c>
    </row>
    <row r="755" spans="1:11" ht="12.75">
      <c r="A755" s="9">
        <v>20</v>
      </c>
      <c r="B755" s="170">
        <v>6</v>
      </c>
      <c r="C755" s="244">
        <v>5</v>
      </c>
      <c r="D755" s="172">
        <v>198</v>
      </c>
      <c r="E755" s="201">
        <v>511</v>
      </c>
      <c r="F755" s="172">
        <v>0</v>
      </c>
      <c r="G755" s="244">
        <v>200</v>
      </c>
      <c r="H755" s="172">
        <v>512</v>
      </c>
      <c r="I755" s="170">
        <v>521</v>
      </c>
      <c r="J755" s="170">
        <v>187</v>
      </c>
      <c r="K755" s="219">
        <v>608</v>
      </c>
    </row>
    <row r="756" spans="1:11" ht="12.75">
      <c r="A756" s="9">
        <v>21</v>
      </c>
      <c r="B756" s="170">
        <v>2</v>
      </c>
      <c r="C756" s="244">
        <v>10</v>
      </c>
      <c r="D756" s="172">
        <v>145</v>
      </c>
      <c r="E756" s="201">
        <v>344</v>
      </c>
      <c r="F756" s="172">
        <v>0</v>
      </c>
      <c r="G756" s="244">
        <v>147</v>
      </c>
      <c r="H756" s="172">
        <v>350</v>
      </c>
      <c r="I756" s="170">
        <v>347</v>
      </c>
      <c r="J756" s="170">
        <v>140</v>
      </c>
      <c r="K756" s="219">
        <v>421</v>
      </c>
    </row>
    <row r="757" spans="1:11" ht="12.75">
      <c r="A757" s="9">
        <v>22</v>
      </c>
      <c r="B757" s="170">
        <v>3</v>
      </c>
      <c r="C757" s="244">
        <v>3</v>
      </c>
      <c r="D757" s="172">
        <v>153</v>
      </c>
      <c r="E757" s="201">
        <v>435</v>
      </c>
      <c r="F757" s="172">
        <v>0</v>
      </c>
      <c r="G757" s="244">
        <v>173</v>
      </c>
      <c r="H757" s="172">
        <v>420</v>
      </c>
      <c r="I757" s="170">
        <v>445</v>
      </c>
      <c r="J757" s="170">
        <v>142</v>
      </c>
      <c r="K757" s="219">
        <v>497</v>
      </c>
    </row>
    <row r="758" spans="1:11" ht="12.75">
      <c r="A758" s="9">
        <v>23</v>
      </c>
      <c r="B758" s="170">
        <v>3</v>
      </c>
      <c r="C758" s="244">
        <v>10</v>
      </c>
      <c r="D758" s="172">
        <v>169</v>
      </c>
      <c r="E758" s="201">
        <v>426</v>
      </c>
      <c r="F758" s="172">
        <v>0</v>
      </c>
      <c r="G758" s="244">
        <v>170</v>
      </c>
      <c r="H758" s="172">
        <v>432</v>
      </c>
      <c r="I758" s="170">
        <v>434</v>
      </c>
      <c r="J758" s="170">
        <v>169</v>
      </c>
      <c r="K758" s="219">
        <v>519</v>
      </c>
    </row>
    <row r="759" spans="1:11" ht="12.75">
      <c r="A759" s="9">
        <v>24</v>
      </c>
      <c r="B759" s="170">
        <v>7</v>
      </c>
      <c r="C759" s="244">
        <v>5</v>
      </c>
      <c r="D759" s="172">
        <v>132</v>
      </c>
      <c r="E759" s="201">
        <v>273</v>
      </c>
      <c r="F759" s="172">
        <v>0</v>
      </c>
      <c r="G759" s="244">
        <v>133</v>
      </c>
      <c r="H759" s="172">
        <v>280</v>
      </c>
      <c r="I759" s="170">
        <v>276</v>
      </c>
      <c r="J759" s="170">
        <v>136</v>
      </c>
      <c r="K759" s="219">
        <v>343</v>
      </c>
    </row>
    <row r="760" spans="1:11" ht="12.75">
      <c r="A760" s="9">
        <v>25</v>
      </c>
      <c r="B760" s="170">
        <v>4</v>
      </c>
      <c r="C760" s="244">
        <v>15</v>
      </c>
      <c r="D760" s="172">
        <v>217</v>
      </c>
      <c r="E760" s="201">
        <v>544</v>
      </c>
      <c r="F760" s="172">
        <v>0</v>
      </c>
      <c r="G760" s="244">
        <v>217</v>
      </c>
      <c r="H760" s="172">
        <v>553</v>
      </c>
      <c r="I760" s="170">
        <v>559</v>
      </c>
      <c r="J760" s="170">
        <v>206</v>
      </c>
      <c r="K760" s="219">
        <v>615</v>
      </c>
    </row>
    <row r="761" spans="1:11" ht="12.75">
      <c r="A761" s="9">
        <v>26</v>
      </c>
      <c r="B761" s="170">
        <v>5</v>
      </c>
      <c r="C761" s="244">
        <v>4</v>
      </c>
      <c r="D761" s="172">
        <v>135</v>
      </c>
      <c r="E761" s="201">
        <v>242</v>
      </c>
      <c r="F761" s="172">
        <v>0</v>
      </c>
      <c r="G761" s="244">
        <v>137</v>
      </c>
      <c r="H761" s="172">
        <v>248</v>
      </c>
      <c r="I761" s="170">
        <v>258</v>
      </c>
      <c r="J761" s="170">
        <v>123</v>
      </c>
      <c r="K761" s="219">
        <v>308</v>
      </c>
    </row>
    <row r="762" spans="1:11" ht="12.75">
      <c r="A762" s="9">
        <v>27</v>
      </c>
      <c r="B762" s="170">
        <v>5</v>
      </c>
      <c r="C762" s="244">
        <v>13</v>
      </c>
      <c r="D762" s="172">
        <v>186</v>
      </c>
      <c r="E762" s="201">
        <v>490</v>
      </c>
      <c r="F762" s="172">
        <v>0</v>
      </c>
      <c r="G762" s="244">
        <v>193</v>
      </c>
      <c r="H762" s="172">
        <v>498</v>
      </c>
      <c r="I762" s="170">
        <v>505</v>
      </c>
      <c r="J762" s="170">
        <v>183</v>
      </c>
      <c r="K762" s="219">
        <v>604</v>
      </c>
    </row>
    <row r="763" spans="1:11" ht="12.75">
      <c r="A763" s="9">
        <v>28</v>
      </c>
      <c r="B763" s="170">
        <v>6</v>
      </c>
      <c r="C763" s="244">
        <v>7</v>
      </c>
      <c r="D763" s="172">
        <v>254</v>
      </c>
      <c r="E763" s="201">
        <v>676</v>
      </c>
      <c r="F763" s="172">
        <v>0</v>
      </c>
      <c r="G763" s="244">
        <v>247</v>
      </c>
      <c r="H763" s="172">
        <v>690</v>
      </c>
      <c r="I763" s="170">
        <v>692</v>
      </c>
      <c r="J763" s="170">
        <v>244</v>
      </c>
      <c r="K763" s="219">
        <v>819</v>
      </c>
    </row>
    <row r="764" spans="1:11" ht="12.75">
      <c r="A764" s="9">
        <v>29</v>
      </c>
      <c r="B764" s="170">
        <v>2</v>
      </c>
      <c r="C764" s="244">
        <v>2</v>
      </c>
      <c r="D764" s="172">
        <v>122</v>
      </c>
      <c r="E764" s="201">
        <v>296</v>
      </c>
      <c r="F764" s="172">
        <v>0</v>
      </c>
      <c r="G764" s="244">
        <v>122</v>
      </c>
      <c r="H764" s="172">
        <v>297</v>
      </c>
      <c r="I764" s="170">
        <v>302</v>
      </c>
      <c r="J764" s="170">
        <v>116</v>
      </c>
      <c r="K764" s="219">
        <v>375</v>
      </c>
    </row>
    <row r="765" spans="1:11" ht="12.75">
      <c r="A765" s="9">
        <v>30</v>
      </c>
      <c r="B765" s="170">
        <v>7</v>
      </c>
      <c r="C765" s="244">
        <v>14</v>
      </c>
      <c r="D765" s="172">
        <v>177</v>
      </c>
      <c r="E765" s="201">
        <v>449</v>
      </c>
      <c r="F765" s="172">
        <v>0</v>
      </c>
      <c r="G765" s="244">
        <v>183</v>
      </c>
      <c r="H765" s="172">
        <v>458</v>
      </c>
      <c r="I765" s="170">
        <v>463</v>
      </c>
      <c r="J765" s="170">
        <v>173</v>
      </c>
      <c r="K765" s="219">
        <v>553</v>
      </c>
    </row>
    <row r="766" spans="1:11" ht="12.75">
      <c r="A766" s="9">
        <v>31</v>
      </c>
      <c r="B766" s="170">
        <v>0</v>
      </c>
      <c r="C766" s="244">
        <v>1</v>
      </c>
      <c r="D766" s="172">
        <v>54</v>
      </c>
      <c r="E766" s="201">
        <v>111</v>
      </c>
      <c r="F766" s="172">
        <v>0</v>
      </c>
      <c r="G766" s="244">
        <v>59</v>
      </c>
      <c r="H766" s="172">
        <v>105</v>
      </c>
      <c r="I766" s="170">
        <v>108</v>
      </c>
      <c r="J766" s="170">
        <v>54</v>
      </c>
      <c r="K766" s="219">
        <v>127</v>
      </c>
    </row>
    <row r="767" spans="1:11" ht="12.75">
      <c r="A767" s="9">
        <v>32</v>
      </c>
      <c r="B767" s="170">
        <v>8</v>
      </c>
      <c r="C767" s="244">
        <v>3</v>
      </c>
      <c r="D767" s="172">
        <v>173</v>
      </c>
      <c r="E767" s="201">
        <v>354</v>
      </c>
      <c r="F767" s="172">
        <v>0</v>
      </c>
      <c r="G767" s="244">
        <v>168</v>
      </c>
      <c r="H767" s="172">
        <v>364</v>
      </c>
      <c r="I767" s="170">
        <v>360</v>
      </c>
      <c r="J767" s="170">
        <v>169</v>
      </c>
      <c r="K767" s="219">
        <v>433</v>
      </c>
    </row>
    <row r="768" spans="1:11" ht="12.75">
      <c r="A768" s="9">
        <v>33</v>
      </c>
      <c r="B768" s="170">
        <v>4</v>
      </c>
      <c r="C768" s="244">
        <v>3</v>
      </c>
      <c r="D768" s="172">
        <v>81</v>
      </c>
      <c r="E768" s="201">
        <v>225</v>
      </c>
      <c r="F768" s="172">
        <v>1</v>
      </c>
      <c r="G768" s="244">
        <v>89</v>
      </c>
      <c r="H768" s="172">
        <v>221</v>
      </c>
      <c r="I768" s="170">
        <v>226</v>
      </c>
      <c r="J768" s="170">
        <v>80</v>
      </c>
      <c r="K768" s="219">
        <v>258</v>
      </c>
    </row>
    <row r="769" spans="1:11" ht="12.75">
      <c r="A769" s="9">
        <v>34</v>
      </c>
      <c r="B769" s="170">
        <v>9</v>
      </c>
      <c r="C769" s="244">
        <v>11</v>
      </c>
      <c r="D769" s="172">
        <v>162</v>
      </c>
      <c r="E769" s="201">
        <v>473</v>
      </c>
      <c r="F769" s="172">
        <v>0</v>
      </c>
      <c r="G769" s="244">
        <v>175</v>
      </c>
      <c r="H769" s="172">
        <v>470</v>
      </c>
      <c r="I769" s="170">
        <v>483</v>
      </c>
      <c r="J769" s="170">
        <v>159</v>
      </c>
      <c r="K769" s="219">
        <v>552</v>
      </c>
    </row>
    <row r="770" spans="1:11" ht="12.75">
      <c r="A770" s="9">
        <v>35</v>
      </c>
      <c r="B770" s="170">
        <v>2</v>
      </c>
      <c r="C770" s="244">
        <v>5</v>
      </c>
      <c r="D770" s="172">
        <v>99</v>
      </c>
      <c r="E770" s="201">
        <v>228</v>
      </c>
      <c r="F770" s="172">
        <v>0</v>
      </c>
      <c r="G770" s="244">
        <v>106</v>
      </c>
      <c r="H770" s="172">
        <v>227</v>
      </c>
      <c r="I770" s="170">
        <v>232</v>
      </c>
      <c r="J770" s="170">
        <v>97</v>
      </c>
      <c r="K770" s="219">
        <v>275</v>
      </c>
    </row>
    <row r="771" spans="1:11" ht="12.75">
      <c r="A771" s="9">
        <v>36</v>
      </c>
      <c r="B771" s="170">
        <v>1</v>
      </c>
      <c r="C771" s="244">
        <v>1</v>
      </c>
      <c r="D771" s="172">
        <v>63</v>
      </c>
      <c r="E771" s="201">
        <v>284</v>
      </c>
      <c r="F771" s="172">
        <v>0</v>
      </c>
      <c r="G771" s="244">
        <v>70</v>
      </c>
      <c r="H771" s="172">
        <v>280</v>
      </c>
      <c r="I771" s="170">
        <v>288</v>
      </c>
      <c r="J771" s="170">
        <v>58</v>
      </c>
      <c r="K771" s="219">
        <v>315</v>
      </c>
    </row>
    <row r="772" spans="1:11" ht="12.75">
      <c r="A772" s="9">
        <v>37</v>
      </c>
      <c r="B772" s="170">
        <v>7</v>
      </c>
      <c r="C772" s="244">
        <v>5</v>
      </c>
      <c r="D772" s="172">
        <v>171</v>
      </c>
      <c r="E772" s="201">
        <v>514</v>
      </c>
      <c r="F772" s="172">
        <v>0</v>
      </c>
      <c r="G772" s="244">
        <v>172</v>
      </c>
      <c r="H772" s="172">
        <v>517</v>
      </c>
      <c r="I772" s="170">
        <v>519</v>
      </c>
      <c r="J772" s="170">
        <v>170</v>
      </c>
      <c r="K772" s="219">
        <v>609</v>
      </c>
    </row>
    <row r="773" spans="1:11" ht="12.75">
      <c r="A773" s="9">
        <v>38</v>
      </c>
      <c r="B773" s="170">
        <v>8</v>
      </c>
      <c r="C773" s="244">
        <v>6</v>
      </c>
      <c r="D773" s="172">
        <v>231</v>
      </c>
      <c r="E773" s="201">
        <v>404</v>
      </c>
      <c r="F773" s="172">
        <v>0</v>
      </c>
      <c r="G773" s="244">
        <v>249</v>
      </c>
      <c r="H773" s="172">
        <v>397</v>
      </c>
      <c r="I773" s="170">
        <v>416</v>
      </c>
      <c r="J773" s="170">
        <v>217</v>
      </c>
      <c r="K773" s="219">
        <v>512</v>
      </c>
    </row>
    <row r="774" spans="1:11" ht="12.75">
      <c r="A774" s="9">
        <v>39</v>
      </c>
      <c r="B774" s="170">
        <v>8</v>
      </c>
      <c r="C774" s="244">
        <v>13</v>
      </c>
      <c r="D774" s="172">
        <v>284</v>
      </c>
      <c r="E774" s="201">
        <v>666</v>
      </c>
      <c r="F774" s="172">
        <v>0</v>
      </c>
      <c r="G774" s="244">
        <v>289</v>
      </c>
      <c r="H774" s="172">
        <v>676</v>
      </c>
      <c r="I774" s="170">
        <v>687</v>
      </c>
      <c r="J774" s="170">
        <v>268</v>
      </c>
      <c r="K774" s="219">
        <v>831</v>
      </c>
    </row>
    <row r="775" spans="1:11" ht="12.75">
      <c r="A775" s="9">
        <v>40</v>
      </c>
      <c r="B775" s="170">
        <v>8</v>
      </c>
      <c r="C775" s="244">
        <v>6</v>
      </c>
      <c r="D775" s="172">
        <v>223</v>
      </c>
      <c r="E775" s="201">
        <v>471</v>
      </c>
      <c r="F775" s="172">
        <v>0</v>
      </c>
      <c r="G775" s="244">
        <v>223</v>
      </c>
      <c r="H775" s="172">
        <v>482</v>
      </c>
      <c r="I775" s="170">
        <v>503</v>
      </c>
      <c r="J775" s="170">
        <v>198</v>
      </c>
      <c r="K775" s="219">
        <v>607</v>
      </c>
    </row>
    <row r="776" spans="1:11" ht="12.75">
      <c r="A776" s="9">
        <v>41</v>
      </c>
      <c r="B776" s="170">
        <v>3</v>
      </c>
      <c r="C776" s="244">
        <v>3</v>
      </c>
      <c r="D776" s="172">
        <v>150</v>
      </c>
      <c r="E776" s="201">
        <v>450</v>
      </c>
      <c r="F776" s="172">
        <v>0</v>
      </c>
      <c r="G776" s="244">
        <v>171</v>
      </c>
      <c r="H776" s="172">
        <v>430</v>
      </c>
      <c r="I776" s="170">
        <v>438</v>
      </c>
      <c r="J776" s="170">
        <v>158</v>
      </c>
      <c r="K776" s="219">
        <v>510</v>
      </c>
    </row>
    <row r="777" spans="1:11" ht="12.75">
      <c r="A777" s="9">
        <v>42</v>
      </c>
      <c r="B777" s="170">
        <v>7</v>
      </c>
      <c r="C777" s="244">
        <v>8</v>
      </c>
      <c r="D777" s="172">
        <v>221</v>
      </c>
      <c r="E777" s="201">
        <v>387</v>
      </c>
      <c r="F777" s="172">
        <v>0</v>
      </c>
      <c r="G777" s="244">
        <v>240</v>
      </c>
      <c r="H777" s="172">
        <v>378</v>
      </c>
      <c r="I777" s="170">
        <v>390</v>
      </c>
      <c r="J777" s="170">
        <v>227</v>
      </c>
      <c r="K777" s="219">
        <v>513</v>
      </c>
    </row>
    <row r="778" spans="1:11" ht="12.75">
      <c r="A778" s="9">
        <v>43</v>
      </c>
      <c r="B778" s="170">
        <v>2</v>
      </c>
      <c r="C778" s="244">
        <v>7</v>
      </c>
      <c r="D778" s="172">
        <v>174</v>
      </c>
      <c r="E778" s="201">
        <v>387</v>
      </c>
      <c r="F778" s="172">
        <v>0</v>
      </c>
      <c r="G778" s="244">
        <v>186</v>
      </c>
      <c r="H778" s="172">
        <v>380</v>
      </c>
      <c r="I778" s="170">
        <v>398</v>
      </c>
      <c r="J778" s="170">
        <v>163</v>
      </c>
      <c r="K778" s="219">
        <v>469</v>
      </c>
    </row>
    <row r="779" spans="1:11" ht="12.75">
      <c r="A779" s="9">
        <v>44</v>
      </c>
      <c r="B779" s="170">
        <v>3</v>
      </c>
      <c r="C779" s="244">
        <v>7</v>
      </c>
      <c r="D779" s="172">
        <v>255</v>
      </c>
      <c r="E779" s="201">
        <v>410</v>
      </c>
      <c r="F779" s="172">
        <v>0</v>
      </c>
      <c r="G779" s="244">
        <v>281</v>
      </c>
      <c r="H779" s="172">
        <v>389</v>
      </c>
      <c r="I779" s="170">
        <v>414</v>
      </c>
      <c r="J779" s="170">
        <v>251</v>
      </c>
      <c r="K779" s="219">
        <v>541</v>
      </c>
    </row>
    <row r="780" spans="1:11" ht="12.75">
      <c r="A780" s="9">
        <v>45</v>
      </c>
      <c r="B780" s="170">
        <v>5</v>
      </c>
      <c r="C780" s="244">
        <v>9</v>
      </c>
      <c r="D780" s="172">
        <v>218</v>
      </c>
      <c r="E780" s="201">
        <v>351</v>
      </c>
      <c r="F780" s="172">
        <v>0</v>
      </c>
      <c r="G780" s="244">
        <v>235</v>
      </c>
      <c r="H780" s="172">
        <v>344</v>
      </c>
      <c r="I780" s="170">
        <v>359</v>
      </c>
      <c r="J780" s="170">
        <v>217</v>
      </c>
      <c r="K780" s="219">
        <v>467</v>
      </c>
    </row>
    <row r="781" spans="1:11" ht="12.75">
      <c r="A781" s="9">
        <v>46</v>
      </c>
      <c r="B781" s="170">
        <v>6</v>
      </c>
      <c r="C781" s="244">
        <v>8</v>
      </c>
      <c r="D781" s="172">
        <v>171</v>
      </c>
      <c r="E781" s="201">
        <v>409</v>
      </c>
      <c r="F781" s="172">
        <v>0</v>
      </c>
      <c r="G781" s="244">
        <v>179</v>
      </c>
      <c r="H781" s="172">
        <v>409</v>
      </c>
      <c r="I781" s="170">
        <v>417</v>
      </c>
      <c r="J781" s="170">
        <v>174</v>
      </c>
      <c r="K781" s="219">
        <v>510</v>
      </c>
    </row>
    <row r="782" spans="1:11" ht="12.75">
      <c r="A782" s="9">
        <v>47</v>
      </c>
      <c r="B782" s="170">
        <v>4</v>
      </c>
      <c r="C782" s="244">
        <v>5</v>
      </c>
      <c r="D782" s="172">
        <v>226</v>
      </c>
      <c r="E782" s="201">
        <v>517</v>
      </c>
      <c r="F782" s="172">
        <v>0</v>
      </c>
      <c r="G782" s="244">
        <v>237</v>
      </c>
      <c r="H782" s="172">
        <v>508</v>
      </c>
      <c r="I782" s="170">
        <v>523</v>
      </c>
      <c r="J782" s="170">
        <v>223</v>
      </c>
      <c r="K782" s="219">
        <v>621</v>
      </c>
    </row>
    <row r="783" spans="1:11" ht="12.75">
      <c r="A783" s="9">
        <v>48</v>
      </c>
      <c r="B783" s="170">
        <v>6</v>
      </c>
      <c r="C783" s="244">
        <v>5</v>
      </c>
      <c r="D783" s="172">
        <v>114</v>
      </c>
      <c r="E783" s="201">
        <v>182</v>
      </c>
      <c r="F783" s="172">
        <v>0</v>
      </c>
      <c r="G783" s="244">
        <v>127</v>
      </c>
      <c r="H783" s="172">
        <v>181</v>
      </c>
      <c r="I783" s="170">
        <v>182</v>
      </c>
      <c r="J783" s="170">
        <v>124</v>
      </c>
      <c r="K783" s="219">
        <v>250</v>
      </c>
    </row>
    <row r="784" spans="1:11" ht="12.75">
      <c r="A784" s="9">
        <v>49</v>
      </c>
      <c r="B784" s="170">
        <v>3</v>
      </c>
      <c r="C784" s="244">
        <v>9</v>
      </c>
      <c r="D784" s="172">
        <v>162</v>
      </c>
      <c r="E784" s="201">
        <v>229</v>
      </c>
      <c r="F784" s="172">
        <v>0</v>
      </c>
      <c r="G784" s="244">
        <v>172</v>
      </c>
      <c r="H784" s="172">
        <v>224</v>
      </c>
      <c r="I784" s="170">
        <v>234</v>
      </c>
      <c r="J784" s="170">
        <v>162</v>
      </c>
      <c r="K784" s="219">
        <v>315</v>
      </c>
    </row>
    <row r="785" spans="1:11" ht="12.75">
      <c r="A785" s="9">
        <v>50</v>
      </c>
      <c r="B785" s="170">
        <v>0</v>
      </c>
      <c r="C785" s="244">
        <v>3</v>
      </c>
      <c r="D785" s="172">
        <v>123</v>
      </c>
      <c r="E785" s="201">
        <v>184</v>
      </c>
      <c r="F785" s="172">
        <v>0</v>
      </c>
      <c r="G785" s="244">
        <v>130</v>
      </c>
      <c r="H785" s="172">
        <v>179</v>
      </c>
      <c r="I785" s="170">
        <v>189</v>
      </c>
      <c r="J785" s="170">
        <v>116</v>
      </c>
      <c r="K785" s="219">
        <v>256</v>
      </c>
    </row>
    <row r="786" spans="1:11" ht="12.75">
      <c r="A786" s="62">
        <v>51</v>
      </c>
      <c r="B786" s="170">
        <v>3</v>
      </c>
      <c r="C786" s="244">
        <v>11</v>
      </c>
      <c r="D786" s="172">
        <v>233</v>
      </c>
      <c r="E786" s="201">
        <v>303</v>
      </c>
      <c r="F786" s="172">
        <v>0</v>
      </c>
      <c r="G786" s="244">
        <v>238</v>
      </c>
      <c r="H786" s="172">
        <v>309</v>
      </c>
      <c r="I786" s="170">
        <v>315</v>
      </c>
      <c r="J786" s="170">
        <v>229</v>
      </c>
      <c r="K786" s="219">
        <v>425</v>
      </c>
    </row>
    <row r="787" spans="1:11" ht="12.75">
      <c r="A787" s="62">
        <v>52</v>
      </c>
      <c r="B787" s="170">
        <v>6</v>
      </c>
      <c r="C787" s="244">
        <v>7</v>
      </c>
      <c r="D787" s="172">
        <v>148</v>
      </c>
      <c r="E787" s="201">
        <v>190</v>
      </c>
      <c r="F787" s="172">
        <v>0</v>
      </c>
      <c r="G787" s="244">
        <v>148</v>
      </c>
      <c r="H787" s="172">
        <v>200</v>
      </c>
      <c r="I787" s="170">
        <v>212</v>
      </c>
      <c r="J787" s="170">
        <v>138</v>
      </c>
      <c r="K787" s="219">
        <v>276</v>
      </c>
    </row>
    <row r="788" spans="1:11" ht="12.75">
      <c r="A788" s="9">
        <v>53</v>
      </c>
      <c r="B788" s="170">
        <v>8</v>
      </c>
      <c r="C788" s="244">
        <v>6</v>
      </c>
      <c r="D788" s="172">
        <v>209</v>
      </c>
      <c r="E788" s="201">
        <v>247</v>
      </c>
      <c r="F788" s="172">
        <v>0</v>
      </c>
      <c r="G788" s="244">
        <v>214</v>
      </c>
      <c r="H788" s="172">
        <v>253</v>
      </c>
      <c r="I788" s="170">
        <v>261</v>
      </c>
      <c r="J788" s="170">
        <v>203</v>
      </c>
      <c r="K788" s="219">
        <v>362</v>
      </c>
    </row>
    <row r="789" spans="1:11" ht="12.75">
      <c r="A789" s="9">
        <v>54</v>
      </c>
      <c r="B789" s="170">
        <v>3</v>
      </c>
      <c r="C789" s="244">
        <v>4</v>
      </c>
      <c r="D789" s="172">
        <v>219</v>
      </c>
      <c r="E789" s="201">
        <v>160</v>
      </c>
      <c r="F789" s="172">
        <v>0</v>
      </c>
      <c r="G789" s="244">
        <v>217</v>
      </c>
      <c r="H789" s="172">
        <v>168</v>
      </c>
      <c r="I789" s="170">
        <v>177</v>
      </c>
      <c r="J789" s="170">
        <v>205</v>
      </c>
      <c r="K789" s="219">
        <v>274</v>
      </c>
    </row>
    <row r="790" spans="1:11" ht="12.75">
      <c r="A790" s="9">
        <v>55</v>
      </c>
      <c r="B790" s="170">
        <v>3</v>
      </c>
      <c r="C790" s="244">
        <v>4</v>
      </c>
      <c r="D790" s="172">
        <v>172</v>
      </c>
      <c r="E790" s="201">
        <v>153</v>
      </c>
      <c r="F790" s="172">
        <v>0</v>
      </c>
      <c r="G790" s="244">
        <v>173</v>
      </c>
      <c r="H790" s="172">
        <v>153</v>
      </c>
      <c r="I790" s="170">
        <v>157</v>
      </c>
      <c r="J790" s="170">
        <v>165</v>
      </c>
      <c r="K790" s="219">
        <v>240</v>
      </c>
    </row>
    <row r="791" spans="1:11" ht="12.75">
      <c r="A791" s="9">
        <v>56</v>
      </c>
      <c r="B791" s="170">
        <v>1</v>
      </c>
      <c r="C791" s="244">
        <v>7</v>
      </c>
      <c r="D791" s="172">
        <v>189</v>
      </c>
      <c r="E791" s="201">
        <v>158</v>
      </c>
      <c r="F791" s="172">
        <v>0</v>
      </c>
      <c r="G791" s="244">
        <v>194</v>
      </c>
      <c r="H791" s="172">
        <v>156</v>
      </c>
      <c r="I791" s="170">
        <v>167</v>
      </c>
      <c r="J791" s="170">
        <v>179</v>
      </c>
      <c r="K791" s="219">
        <v>255</v>
      </c>
    </row>
    <row r="792" spans="1:11" ht="12.75">
      <c r="A792" s="9">
        <v>57</v>
      </c>
      <c r="B792" s="170">
        <v>3</v>
      </c>
      <c r="C792" s="244">
        <v>4</v>
      </c>
      <c r="D792" s="172">
        <v>205</v>
      </c>
      <c r="E792" s="201">
        <v>202</v>
      </c>
      <c r="F792" s="172">
        <v>0</v>
      </c>
      <c r="G792" s="244">
        <v>213</v>
      </c>
      <c r="H792" s="172">
        <v>199</v>
      </c>
      <c r="I792" s="170">
        <v>206</v>
      </c>
      <c r="J792" s="170">
        <v>201</v>
      </c>
      <c r="K792" s="219">
        <v>299</v>
      </c>
    </row>
    <row r="793" spans="1:11" ht="12.75">
      <c r="A793" s="9">
        <v>58</v>
      </c>
      <c r="B793" s="170">
        <v>4</v>
      </c>
      <c r="C793" s="244">
        <v>5</v>
      </c>
      <c r="D793" s="172">
        <v>253</v>
      </c>
      <c r="E793" s="201">
        <v>198</v>
      </c>
      <c r="F793" s="172">
        <v>0</v>
      </c>
      <c r="G793" s="244">
        <v>262</v>
      </c>
      <c r="H793" s="172">
        <v>192</v>
      </c>
      <c r="I793" s="170">
        <v>203</v>
      </c>
      <c r="J793" s="170">
        <v>236</v>
      </c>
      <c r="K793" s="219">
        <v>314</v>
      </c>
    </row>
    <row r="794" spans="1:11" ht="12.75">
      <c r="A794" s="9">
        <v>59</v>
      </c>
      <c r="B794" s="170">
        <v>3</v>
      </c>
      <c r="C794" s="244">
        <v>4</v>
      </c>
      <c r="D794" s="172">
        <v>139</v>
      </c>
      <c r="E794" s="201">
        <v>116</v>
      </c>
      <c r="F794" s="172">
        <v>0</v>
      </c>
      <c r="G794" s="244">
        <v>142</v>
      </c>
      <c r="H794" s="172">
        <v>117</v>
      </c>
      <c r="I794" s="170">
        <v>122</v>
      </c>
      <c r="J794" s="170">
        <v>130</v>
      </c>
      <c r="K794" s="219">
        <v>186</v>
      </c>
    </row>
    <row r="795" spans="1:11" ht="12.75">
      <c r="A795" s="9">
        <v>60</v>
      </c>
      <c r="B795" s="170">
        <v>2</v>
      </c>
      <c r="C795" s="244">
        <v>2</v>
      </c>
      <c r="D795" s="172">
        <v>150</v>
      </c>
      <c r="E795" s="201">
        <v>118</v>
      </c>
      <c r="F795" s="172">
        <v>0</v>
      </c>
      <c r="G795" s="244">
        <v>151</v>
      </c>
      <c r="H795" s="172">
        <v>116</v>
      </c>
      <c r="I795" s="170">
        <v>122</v>
      </c>
      <c r="J795" s="170">
        <v>139</v>
      </c>
      <c r="K795" s="219">
        <v>172</v>
      </c>
    </row>
    <row r="796" spans="1:11" ht="12.75">
      <c r="A796" s="9">
        <v>61</v>
      </c>
      <c r="B796" s="170">
        <v>5</v>
      </c>
      <c r="C796" s="244">
        <v>9</v>
      </c>
      <c r="D796" s="172">
        <v>173</v>
      </c>
      <c r="E796" s="201">
        <v>525</v>
      </c>
      <c r="F796" s="172">
        <v>0</v>
      </c>
      <c r="G796" s="244">
        <v>182</v>
      </c>
      <c r="H796" s="172">
        <v>525</v>
      </c>
      <c r="I796" s="170">
        <v>532</v>
      </c>
      <c r="J796" s="170">
        <v>169</v>
      </c>
      <c r="K796" s="219">
        <v>594</v>
      </c>
    </row>
    <row r="797" spans="1:11" ht="12.75">
      <c r="A797" s="9">
        <v>62</v>
      </c>
      <c r="B797" s="170">
        <v>0</v>
      </c>
      <c r="C797" s="244">
        <v>6</v>
      </c>
      <c r="D797" s="172">
        <v>110</v>
      </c>
      <c r="E797" s="201">
        <v>171</v>
      </c>
      <c r="F797" s="172">
        <v>0</v>
      </c>
      <c r="G797" s="244">
        <v>119</v>
      </c>
      <c r="H797" s="172">
        <v>164</v>
      </c>
      <c r="I797" s="170">
        <v>175</v>
      </c>
      <c r="J797" s="170">
        <v>101</v>
      </c>
      <c r="K797" s="219">
        <v>219</v>
      </c>
    </row>
    <row r="798" spans="1:11" ht="12.75">
      <c r="A798" s="9">
        <v>63</v>
      </c>
      <c r="B798" s="170">
        <v>4</v>
      </c>
      <c r="C798" s="244">
        <v>4</v>
      </c>
      <c r="D798" s="172">
        <v>117</v>
      </c>
      <c r="E798" s="201">
        <v>536</v>
      </c>
      <c r="F798" s="172">
        <v>0</v>
      </c>
      <c r="G798" s="244">
        <v>116</v>
      </c>
      <c r="H798" s="172">
        <v>542</v>
      </c>
      <c r="I798" s="170">
        <v>536</v>
      </c>
      <c r="J798" s="170">
        <v>118</v>
      </c>
      <c r="K798" s="219">
        <v>556</v>
      </c>
    </row>
    <row r="799" spans="1:11" ht="12.75">
      <c r="A799" s="9">
        <v>64</v>
      </c>
      <c r="B799" s="170">
        <v>3</v>
      </c>
      <c r="C799" s="244">
        <v>4</v>
      </c>
      <c r="D799" s="172">
        <v>61</v>
      </c>
      <c r="E799" s="201">
        <v>268</v>
      </c>
      <c r="F799" s="172">
        <v>0</v>
      </c>
      <c r="G799" s="244">
        <v>70</v>
      </c>
      <c r="H799" s="172">
        <v>262</v>
      </c>
      <c r="I799" s="170">
        <v>263</v>
      </c>
      <c r="J799" s="170">
        <v>66</v>
      </c>
      <c r="K799" s="219">
        <v>285</v>
      </c>
    </row>
    <row r="800" spans="1:11" ht="12.75">
      <c r="A800" s="9">
        <v>65</v>
      </c>
      <c r="B800" s="170">
        <v>1</v>
      </c>
      <c r="C800" s="244">
        <v>4</v>
      </c>
      <c r="D800" s="172">
        <v>122</v>
      </c>
      <c r="E800" s="201">
        <v>370</v>
      </c>
      <c r="F800" s="172">
        <v>0</v>
      </c>
      <c r="G800" s="244">
        <v>131</v>
      </c>
      <c r="H800" s="172">
        <v>360</v>
      </c>
      <c r="I800" s="170">
        <v>368</v>
      </c>
      <c r="J800" s="170">
        <v>123</v>
      </c>
      <c r="K800" s="219">
        <v>418</v>
      </c>
    </row>
    <row r="801" spans="1:11" ht="12.75">
      <c r="A801" s="9">
        <v>66</v>
      </c>
      <c r="B801" s="170">
        <v>7</v>
      </c>
      <c r="C801" s="244">
        <v>5</v>
      </c>
      <c r="D801" s="172">
        <v>123</v>
      </c>
      <c r="E801" s="201">
        <v>408</v>
      </c>
      <c r="F801" s="172">
        <v>0</v>
      </c>
      <c r="G801" s="244">
        <v>130</v>
      </c>
      <c r="H801" s="172">
        <v>405</v>
      </c>
      <c r="I801" s="170">
        <v>417</v>
      </c>
      <c r="J801" s="170">
        <v>116</v>
      </c>
      <c r="K801" s="219">
        <v>459</v>
      </c>
    </row>
    <row r="802" spans="1:11" ht="12.75">
      <c r="A802" s="9">
        <v>67</v>
      </c>
      <c r="B802" s="170">
        <v>0</v>
      </c>
      <c r="C802" s="244">
        <v>1</v>
      </c>
      <c r="D802" s="172">
        <v>57</v>
      </c>
      <c r="E802" s="201">
        <v>198</v>
      </c>
      <c r="F802" s="172">
        <v>0</v>
      </c>
      <c r="G802" s="244">
        <v>66</v>
      </c>
      <c r="H802" s="172">
        <v>189</v>
      </c>
      <c r="I802" s="170">
        <v>191</v>
      </c>
      <c r="J802" s="170">
        <v>62</v>
      </c>
      <c r="K802" s="219">
        <v>216</v>
      </c>
    </row>
    <row r="803" spans="1:11" ht="12.75">
      <c r="A803" s="9">
        <v>68</v>
      </c>
      <c r="B803" s="170">
        <v>3</v>
      </c>
      <c r="C803" s="244">
        <v>3</v>
      </c>
      <c r="D803" s="172">
        <v>107</v>
      </c>
      <c r="E803" s="201">
        <v>336</v>
      </c>
      <c r="F803" s="172">
        <v>0</v>
      </c>
      <c r="G803" s="244">
        <v>125</v>
      </c>
      <c r="H803" s="172">
        <v>318</v>
      </c>
      <c r="I803" s="170">
        <v>329</v>
      </c>
      <c r="J803" s="170">
        <v>113</v>
      </c>
      <c r="K803" s="219">
        <v>381</v>
      </c>
    </row>
    <row r="804" spans="1:11" ht="12.75">
      <c r="A804" s="9">
        <v>69</v>
      </c>
      <c r="B804" s="170">
        <v>3</v>
      </c>
      <c r="C804" s="244">
        <v>1</v>
      </c>
      <c r="D804" s="172">
        <v>223</v>
      </c>
      <c r="E804" s="201">
        <v>277</v>
      </c>
      <c r="F804" s="172">
        <v>0</v>
      </c>
      <c r="G804" s="244">
        <v>206</v>
      </c>
      <c r="H804" s="172">
        <v>274</v>
      </c>
      <c r="I804" s="170">
        <v>273</v>
      </c>
      <c r="J804" s="170">
        <v>207</v>
      </c>
      <c r="K804" s="219">
        <v>363</v>
      </c>
    </row>
    <row r="805" spans="1:11" ht="12.75">
      <c r="A805" s="273">
        <v>70</v>
      </c>
      <c r="B805" s="170">
        <v>3</v>
      </c>
      <c r="C805" s="244">
        <v>1</v>
      </c>
      <c r="D805" s="172">
        <v>78</v>
      </c>
      <c r="E805" s="201">
        <v>220</v>
      </c>
      <c r="F805" s="172">
        <v>0</v>
      </c>
      <c r="G805" s="244">
        <v>86</v>
      </c>
      <c r="H805" s="172">
        <v>213</v>
      </c>
      <c r="I805" s="170">
        <v>214</v>
      </c>
      <c r="J805" s="170">
        <v>82</v>
      </c>
      <c r="K805" s="219">
        <v>256</v>
      </c>
    </row>
    <row r="806" spans="1:11" ht="12.75">
      <c r="A806" s="239" t="s">
        <v>782</v>
      </c>
      <c r="B806" s="170">
        <v>17</v>
      </c>
      <c r="C806" s="244">
        <v>25</v>
      </c>
      <c r="D806" s="172">
        <v>1292</v>
      </c>
      <c r="E806" s="201">
        <v>3082</v>
      </c>
      <c r="F806" s="172">
        <v>0</v>
      </c>
      <c r="G806" s="244">
        <v>1391</v>
      </c>
      <c r="H806" s="172">
        <v>3000</v>
      </c>
      <c r="I806" s="170">
        <v>3044</v>
      </c>
      <c r="J806" s="170">
        <v>1324</v>
      </c>
      <c r="K806" s="219">
        <v>3418</v>
      </c>
    </row>
    <row r="807" spans="1:11" ht="12.75">
      <c r="A807" s="239" t="s">
        <v>777</v>
      </c>
      <c r="B807" s="170">
        <v>0</v>
      </c>
      <c r="C807" s="244">
        <v>0</v>
      </c>
      <c r="D807" s="172">
        <v>15</v>
      </c>
      <c r="E807" s="201">
        <v>20</v>
      </c>
      <c r="F807" s="172">
        <v>0</v>
      </c>
      <c r="G807" s="244">
        <v>16</v>
      </c>
      <c r="H807" s="172">
        <v>19</v>
      </c>
      <c r="I807" s="170">
        <v>19</v>
      </c>
      <c r="J807" s="170">
        <v>16</v>
      </c>
      <c r="K807" s="219">
        <v>28</v>
      </c>
    </row>
    <row r="808" spans="1:11" ht="12.75">
      <c r="A808" s="239" t="s">
        <v>779</v>
      </c>
      <c r="B808" s="251">
        <v>15</v>
      </c>
      <c r="C808" s="372">
        <v>7</v>
      </c>
      <c r="D808" s="296">
        <v>606</v>
      </c>
      <c r="E808" s="373">
        <v>1144</v>
      </c>
      <c r="F808" s="296">
        <v>0</v>
      </c>
      <c r="G808" s="372">
        <v>662</v>
      </c>
      <c r="H808" s="296">
        <v>1111</v>
      </c>
      <c r="I808" s="251">
        <v>1137</v>
      </c>
      <c r="J808" s="251">
        <v>624</v>
      </c>
      <c r="K808" s="319">
        <v>1354</v>
      </c>
    </row>
    <row r="809" spans="1:11" ht="12.75">
      <c r="A809" s="239" t="s">
        <v>778</v>
      </c>
      <c r="B809" s="251">
        <v>0</v>
      </c>
      <c r="C809" s="372">
        <v>0</v>
      </c>
      <c r="D809" s="296">
        <v>37</v>
      </c>
      <c r="E809" s="373">
        <v>35</v>
      </c>
      <c r="F809" s="296">
        <v>0</v>
      </c>
      <c r="G809" s="372">
        <v>34</v>
      </c>
      <c r="H809" s="296">
        <v>38</v>
      </c>
      <c r="I809" s="251">
        <v>42</v>
      </c>
      <c r="J809" s="251">
        <v>30</v>
      </c>
      <c r="K809" s="319">
        <v>47</v>
      </c>
    </row>
    <row r="810" spans="1:11" ht="12.75">
      <c r="A810" s="237" t="s">
        <v>780</v>
      </c>
      <c r="B810" s="251">
        <v>26</v>
      </c>
      <c r="C810" s="372">
        <v>28</v>
      </c>
      <c r="D810" s="296">
        <v>1416</v>
      </c>
      <c r="E810" s="373">
        <v>2863</v>
      </c>
      <c r="F810" s="296">
        <v>0</v>
      </c>
      <c r="G810" s="372">
        <v>1486</v>
      </c>
      <c r="H810" s="296">
        <v>2817</v>
      </c>
      <c r="I810" s="251">
        <v>2849</v>
      </c>
      <c r="J810" s="251">
        <v>1446</v>
      </c>
      <c r="K810" s="319">
        <v>3303</v>
      </c>
    </row>
    <row r="811" spans="1:11" ht="12.75">
      <c r="A811" s="237" t="s">
        <v>781</v>
      </c>
      <c r="B811" s="178">
        <v>22</v>
      </c>
      <c r="C811" s="252">
        <v>50</v>
      </c>
      <c r="D811" s="180">
        <v>2951</v>
      </c>
      <c r="E811" s="220">
        <v>3496</v>
      </c>
      <c r="F811" s="180">
        <v>0</v>
      </c>
      <c r="G811" s="252">
        <v>3137</v>
      </c>
      <c r="H811" s="180">
        <v>3314</v>
      </c>
      <c r="I811" s="178">
        <v>3422</v>
      </c>
      <c r="J811" s="178">
        <v>3011</v>
      </c>
      <c r="K811" s="202">
        <v>4424</v>
      </c>
    </row>
    <row r="812" spans="1:11" ht="12.75">
      <c r="A812" s="32" t="s">
        <v>2</v>
      </c>
      <c r="B812" s="16">
        <f aca="true" t="shared" si="27" ref="B812:K812">SUM(B736:B811)</f>
        <v>404</v>
      </c>
      <c r="C812" s="16">
        <f t="shared" si="27"/>
        <v>547</v>
      </c>
      <c r="D812" s="16">
        <f t="shared" si="27"/>
        <v>17620</v>
      </c>
      <c r="E812" s="16">
        <f t="shared" si="27"/>
        <v>38173</v>
      </c>
      <c r="F812" s="16">
        <f t="shared" si="27"/>
        <v>2</v>
      </c>
      <c r="G812" s="16">
        <f t="shared" si="27"/>
        <v>18495</v>
      </c>
      <c r="H812" s="16">
        <f t="shared" si="27"/>
        <v>37780</v>
      </c>
      <c r="I812" s="16">
        <f t="shared" si="27"/>
        <v>38488</v>
      </c>
      <c r="J812" s="16">
        <f t="shared" si="27"/>
        <v>17485</v>
      </c>
      <c r="K812" s="16">
        <f t="shared" si="27"/>
        <v>45690</v>
      </c>
    </row>
    <row r="813" spans="1:11" ht="13.5" thickBot="1">
      <c r="A813" s="35"/>
      <c r="B813" s="17"/>
      <c r="C813" s="17"/>
      <c r="D813" s="17"/>
      <c r="E813" s="17"/>
      <c r="F813" s="17"/>
      <c r="G813" s="17"/>
      <c r="H813" s="17"/>
      <c r="I813" s="17"/>
      <c r="J813" s="17"/>
      <c r="K813" s="17"/>
    </row>
    <row r="814" spans="1:11" ht="13.5" thickBot="1">
      <c r="A814" s="18" t="s">
        <v>86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</row>
    <row r="815" spans="1:11" ht="12.75">
      <c r="A815" s="86" t="s">
        <v>218</v>
      </c>
      <c r="B815" s="167">
        <v>1</v>
      </c>
      <c r="C815" s="168">
        <v>2</v>
      </c>
      <c r="D815" s="168">
        <v>70</v>
      </c>
      <c r="E815" s="181">
        <v>47</v>
      </c>
      <c r="F815" s="169">
        <v>0</v>
      </c>
      <c r="G815" s="168">
        <v>61</v>
      </c>
      <c r="H815" s="169">
        <v>53</v>
      </c>
      <c r="I815" s="167">
        <v>57</v>
      </c>
      <c r="J815" s="169">
        <v>55</v>
      </c>
      <c r="K815" s="167">
        <v>93</v>
      </c>
    </row>
    <row r="816" spans="1:11" ht="12.75">
      <c r="A816" s="86" t="s">
        <v>219</v>
      </c>
      <c r="B816" s="173">
        <v>4</v>
      </c>
      <c r="C816" s="174">
        <v>5</v>
      </c>
      <c r="D816" s="174">
        <v>361</v>
      </c>
      <c r="E816" s="183">
        <v>184</v>
      </c>
      <c r="F816" s="175">
        <v>0</v>
      </c>
      <c r="G816" s="171">
        <v>357</v>
      </c>
      <c r="H816" s="175">
        <v>176</v>
      </c>
      <c r="I816" s="173">
        <v>186</v>
      </c>
      <c r="J816" s="175">
        <v>345</v>
      </c>
      <c r="K816" s="173">
        <v>390</v>
      </c>
    </row>
    <row r="817" spans="1:11" ht="12.75">
      <c r="A817" s="86" t="s">
        <v>220</v>
      </c>
      <c r="B817" s="173">
        <v>1</v>
      </c>
      <c r="C817" s="174">
        <v>7</v>
      </c>
      <c r="D817" s="174">
        <v>236</v>
      </c>
      <c r="E817" s="183">
        <v>205</v>
      </c>
      <c r="F817" s="175">
        <v>0</v>
      </c>
      <c r="G817" s="171">
        <v>228</v>
      </c>
      <c r="H817" s="175">
        <v>215</v>
      </c>
      <c r="I817" s="173">
        <v>219</v>
      </c>
      <c r="J817" s="175">
        <v>221</v>
      </c>
      <c r="K817" s="173">
        <v>324</v>
      </c>
    </row>
    <row r="818" spans="1:11" ht="12.75">
      <c r="A818" s="86" t="s">
        <v>221</v>
      </c>
      <c r="B818" s="173">
        <v>5</v>
      </c>
      <c r="C818" s="174">
        <v>6</v>
      </c>
      <c r="D818" s="174">
        <v>187</v>
      </c>
      <c r="E818" s="183">
        <v>205</v>
      </c>
      <c r="F818" s="175">
        <v>0</v>
      </c>
      <c r="G818" s="171">
        <v>203</v>
      </c>
      <c r="H818" s="175">
        <v>195</v>
      </c>
      <c r="I818" s="173">
        <v>206</v>
      </c>
      <c r="J818" s="175">
        <v>195</v>
      </c>
      <c r="K818" s="173">
        <v>284</v>
      </c>
    </row>
    <row r="819" spans="1:11" ht="12.75">
      <c r="A819" s="86" t="s">
        <v>222</v>
      </c>
      <c r="B819" s="173">
        <v>0</v>
      </c>
      <c r="C819" s="174">
        <v>1</v>
      </c>
      <c r="D819" s="174">
        <v>232</v>
      </c>
      <c r="E819" s="183">
        <v>197</v>
      </c>
      <c r="F819" s="175">
        <v>0</v>
      </c>
      <c r="G819" s="171">
        <v>239</v>
      </c>
      <c r="H819" s="175">
        <v>179</v>
      </c>
      <c r="I819" s="173">
        <v>199</v>
      </c>
      <c r="J819" s="175">
        <v>215</v>
      </c>
      <c r="K819" s="173">
        <v>306</v>
      </c>
    </row>
    <row r="820" spans="1:11" ht="12.75">
      <c r="A820" s="86" t="s">
        <v>223</v>
      </c>
      <c r="B820" s="173">
        <v>3</v>
      </c>
      <c r="C820" s="174">
        <v>1</v>
      </c>
      <c r="D820" s="174">
        <v>338</v>
      </c>
      <c r="E820" s="183">
        <v>154</v>
      </c>
      <c r="F820" s="175">
        <v>0</v>
      </c>
      <c r="G820" s="171">
        <v>335</v>
      </c>
      <c r="H820" s="175">
        <v>142</v>
      </c>
      <c r="I820" s="173">
        <v>162</v>
      </c>
      <c r="J820" s="175">
        <v>309</v>
      </c>
      <c r="K820" s="173">
        <v>307</v>
      </c>
    </row>
    <row r="821" spans="1:11" ht="12.75">
      <c r="A821" s="86" t="s">
        <v>224</v>
      </c>
      <c r="B821" s="173">
        <v>3</v>
      </c>
      <c r="C821" s="174">
        <v>3</v>
      </c>
      <c r="D821" s="174">
        <v>218</v>
      </c>
      <c r="E821" s="183">
        <v>175</v>
      </c>
      <c r="F821" s="175">
        <v>0</v>
      </c>
      <c r="G821" s="171">
        <v>201</v>
      </c>
      <c r="H821" s="175">
        <v>187</v>
      </c>
      <c r="I821" s="173">
        <v>190</v>
      </c>
      <c r="J821" s="175">
        <v>199</v>
      </c>
      <c r="K821" s="173">
        <v>286</v>
      </c>
    </row>
    <row r="822" spans="1:11" ht="12.75">
      <c r="A822" s="86" t="s">
        <v>225</v>
      </c>
      <c r="B822" s="173">
        <v>1</v>
      </c>
      <c r="C822" s="174">
        <v>8</v>
      </c>
      <c r="D822" s="174">
        <v>437</v>
      </c>
      <c r="E822" s="183">
        <v>115</v>
      </c>
      <c r="F822" s="175">
        <v>0</v>
      </c>
      <c r="G822" s="171">
        <v>415</v>
      </c>
      <c r="H822" s="175">
        <v>129</v>
      </c>
      <c r="I822" s="173">
        <v>135</v>
      </c>
      <c r="J822" s="175">
        <v>402</v>
      </c>
      <c r="K822" s="173">
        <v>385</v>
      </c>
    </row>
    <row r="823" spans="1:11" ht="12.75">
      <c r="A823" s="86" t="s">
        <v>226</v>
      </c>
      <c r="B823" s="173">
        <v>1</v>
      </c>
      <c r="C823" s="174">
        <v>3</v>
      </c>
      <c r="D823" s="174">
        <v>228</v>
      </c>
      <c r="E823" s="183">
        <v>206</v>
      </c>
      <c r="F823" s="175">
        <v>0</v>
      </c>
      <c r="G823" s="171">
        <v>235</v>
      </c>
      <c r="H823" s="175">
        <v>191</v>
      </c>
      <c r="I823" s="173">
        <v>203</v>
      </c>
      <c r="J823" s="175">
        <v>227</v>
      </c>
      <c r="K823" s="173">
        <v>293</v>
      </c>
    </row>
    <row r="824" spans="1:11" ht="12.75">
      <c r="A824" s="86" t="s">
        <v>227</v>
      </c>
      <c r="B824" s="173">
        <v>4</v>
      </c>
      <c r="C824" s="174">
        <v>5</v>
      </c>
      <c r="D824" s="174">
        <v>278</v>
      </c>
      <c r="E824" s="183">
        <v>200</v>
      </c>
      <c r="F824" s="175">
        <v>0</v>
      </c>
      <c r="G824" s="171">
        <v>277</v>
      </c>
      <c r="H824" s="175">
        <v>195</v>
      </c>
      <c r="I824" s="173">
        <v>206</v>
      </c>
      <c r="J824" s="175">
        <v>265</v>
      </c>
      <c r="K824" s="173">
        <v>335</v>
      </c>
    </row>
    <row r="825" spans="1:11" ht="12.75">
      <c r="A825" s="86" t="s">
        <v>228</v>
      </c>
      <c r="B825" s="173">
        <v>4</v>
      </c>
      <c r="C825" s="174">
        <v>3</v>
      </c>
      <c r="D825" s="174">
        <v>249</v>
      </c>
      <c r="E825" s="183">
        <v>136</v>
      </c>
      <c r="F825" s="175">
        <v>0</v>
      </c>
      <c r="G825" s="171">
        <v>248</v>
      </c>
      <c r="H825" s="175">
        <v>132</v>
      </c>
      <c r="I825" s="173">
        <v>136</v>
      </c>
      <c r="J825" s="175">
        <v>240</v>
      </c>
      <c r="K825" s="173">
        <v>221</v>
      </c>
    </row>
    <row r="826" spans="1:11" ht="12.75">
      <c r="A826" s="86" t="s">
        <v>229</v>
      </c>
      <c r="B826" s="173">
        <v>2</v>
      </c>
      <c r="C826" s="174">
        <v>3</v>
      </c>
      <c r="D826" s="174">
        <v>207</v>
      </c>
      <c r="E826" s="183">
        <v>218</v>
      </c>
      <c r="F826" s="175">
        <v>0</v>
      </c>
      <c r="G826" s="171">
        <v>208</v>
      </c>
      <c r="H826" s="175">
        <v>222</v>
      </c>
      <c r="I826" s="173">
        <v>227</v>
      </c>
      <c r="J826" s="175">
        <v>195</v>
      </c>
      <c r="K826" s="173">
        <v>325</v>
      </c>
    </row>
    <row r="827" spans="1:11" ht="12.75">
      <c r="A827" s="86" t="s">
        <v>338</v>
      </c>
      <c r="B827" s="173">
        <v>2</v>
      </c>
      <c r="C827" s="174">
        <v>3</v>
      </c>
      <c r="D827" s="174">
        <v>185</v>
      </c>
      <c r="E827" s="183">
        <v>100</v>
      </c>
      <c r="F827" s="175">
        <v>0</v>
      </c>
      <c r="G827" s="171">
        <v>189</v>
      </c>
      <c r="H827" s="175">
        <v>98</v>
      </c>
      <c r="I827" s="173">
        <v>110</v>
      </c>
      <c r="J827" s="175">
        <v>175</v>
      </c>
      <c r="K827" s="173">
        <v>190</v>
      </c>
    </row>
    <row r="828" spans="1:11" ht="12.75">
      <c r="A828" s="86" t="s">
        <v>230</v>
      </c>
      <c r="B828" s="173">
        <v>0</v>
      </c>
      <c r="C828" s="174">
        <v>7</v>
      </c>
      <c r="D828" s="174">
        <v>263</v>
      </c>
      <c r="E828" s="183">
        <v>126</v>
      </c>
      <c r="F828" s="175">
        <v>0</v>
      </c>
      <c r="G828" s="171">
        <v>260</v>
      </c>
      <c r="H828" s="175">
        <v>127</v>
      </c>
      <c r="I828" s="173">
        <v>144</v>
      </c>
      <c r="J828" s="175">
        <v>241</v>
      </c>
      <c r="K828" s="173">
        <v>244</v>
      </c>
    </row>
    <row r="829" spans="1:11" ht="12.75">
      <c r="A829" s="86" t="s">
        <v>231</v>
      </c>
      <c r="B829" s="173">
        <v>2</v>
      </c>
      <c r="C829" s="174">
        <v>3</v>
      </c>
      <c r="D829" s="174">
        <v>227</v>
      </c>
      <c r="E829" s="183">
        <v>105</v>
      </c>
      <c r="F829" s="175">
        <v>0</v>
      </c>
      <c r="G829" s="171">
        <v>220</v>
      </c>
      <c r="H829" s="175">
        <v>107</v>
      </c>
      <c r="I829" s="173">
        <v>114</v>
      </c>
      <c r="J829" s="175">
        <v>206</v>
      </c>
      <c r="K829" s="173">
        <v>201</v>
      </c>
    </row>
    <row r="830" spans="1:11" ht="12.75">
      <c r="A830" s="86" t="s">
        <v>232</v>
      </c>
      <c r="B830" s="173">
        <v>2</v>
      </c>
      <c r="C830" s="174">
        <v>0</v>
      </c>
      <c r="D830" s="174">
        <v>401</v>
      </c>
      <c r="E830" s="183">
        <v>132</v>
      </c>
      <c r="F830" s="175">
        <v>0</v>
      </c>
      <c r="G830" s="171">
        <v>370</v>
      </c>
      <c r="H830" s="175">
        <v>140</v>
      </c>
      <c r="I830" s="173">
        <v>150</v>
      </c>
      <c r="J830" s="175">
        <v>351</v>
      </c>
      <c r="K830" s="173">
        <v>332</v>
      </c>
    </row>
    <row r="831" spans="1:11" ht="12.75">
      <c r="A831" s="86" t="s">
        <v>233</v>
      </c>
      <c r="B831" s="173">
        <v>1</v>
      </c>
      <c r="C831" s="174">
        <v>2</v>
      </c>
      <c r="D831" s="174">
        <v>153</v>
      </c>
      <c r="E831" s="183">
        <v>209</v>
      </c>
      <c r="F831" s="175">
        <v>0</v>
      </c>
      <c r="G831" s="171">
        <v>153</v>
      </c>
      <c r="H831" s="175">
        <v>204</v>
      </c>
      <c r="I831" s="173">
        <v>193</v>
      </c>
      <c r="J831" s="175">
        <v>152</v>
      </c>
      <c r="K831" s="173">
        <v>275</v>
      </c>
    </row>
    <row r="832" spans="1:11" ht="12.75">
      <c r="A832" s="86" t="s">
        <v>234</v>
      </c>
      <c r="B832" s="173">
        <v>2</v>
      </c>
      <c r="C832" s="174">
        <v>2</v>
      </c>
      <c r="D832" s="174">
        <v>278</v>
      </c>
      <c r="E832" s="183">
        <v>79</v>
      </c>
      <c r="F832" s="175">
        <v>0</v>
      </c>
      <c r="G832" s="171">
        <v>266</v>
      </c>
      <c r="H832" s="175">
        <v>80</v>
      </c>
      <c r="I832" s="173">
        <v>91</v>
      </c>
      <c r="J832" s="175">
        <v>253</v>
      </c>
      <c r="K832" s="173">
        <v>238</v>
      </c>
    </row>
    <row r="833" spans="1:11" ht="12.75">
      <c r="A833" s="86" t="s">
        <v>159</v>
      </c>
      <c r="B833" s="173">
        <v>3</v>
      </c>
      <c r="C833" s="174">
        <v>3</v>
      </c>
      <c r="D833" s="174">
        <v>123</v>
      </c>
      <c r="E833" s="183">
        <v>386</v>
      </c>
      <c r="F833" s="175">
        <v>0</v>
      </c>
      <c r="G833" s="171">
        <v>123</v>
      </c>
      <c r="H833" s="175">
        <v>380</v>
      </c>
      <c r="I833" s="173">
        <v>382</v>
      </c>
      <c r="J833" s="175">
        <v>115</v>
      </c>
      <c r="K833" s="173">
        <v>434</v>
      </c>
    </row>
    <row r="834" spans="1:11" ht="12.75">
      <c r="A834" s="86" t="s">
        <v>160</v>
      </c>
      <c r="B834" s="173">
        <v>0</v>
      </c>
      <c r="C834" s="174">
        <v>0</v>
      </c>
      <c r="D834" s="174">
        <v>3</v>
      </c>
      <c r="E834" s="183">
        <v>20</v>
      </c>
      <c r="F834" s="175">
        <v>0</v>
      </c>
      <c r="G834" s="171">
        <v>3</v>
      </c>
      <c r="H834" s="175">
        <v>20</v>
      </c>
      <c r="I834" s="173">
        <v>20</v>
      </c>
      <c r="J834" s="175">
        <v>3</v>
      </c>
      <c r="K834" s="173">
        <v>22</v>
      </c>
    </row>
    <row r="835" spans="1:11" ht="12.75">
      <c r="A835" s="86" t="s">
        <v>161</v>
      </c>
      <c r="B835" s="173">
        <v>2</v>
      </c>
      <c r="C835" s="174">
        <v>2</v>
      </c>
      <c r="D835" s="174">
        <v>174</v>
      </c>
      <c r="E835" s="183">
        <v>350</v>
      </c>
      <c r="F835" s="175">
        <v>0</v>
      </c>
      <c r="G835" s="171">
        <v>169</v>
      </c>
      <c r="H835" s="175">
        <v>348</v>
      </c>
      <c r="I835" s="173">
        <v>365</v>
      </c>
      <c r="J835" s="175">
        <v>145</v>
      </c>
      <c r="K835" s="173">
        <v>441</v>
      </c>
    </row>
    <row r="836" spans="1:11" ht="12.75">
      <c r="A836" s="86" t="s">
        <v>162</v>
      </c>
      <c r="B836" s="173">
        <v>1</v>
      </c>
      <c r="C836" s="174">
        <v>1</v>
      </c>
      <c r="D836" s="174">
        <v>22</v>
      </c>
      <c r="E836" s="183">
        <v>110</v>
      </c>
      <c r="F836" s="175">
        <v>0</v>
      </c>
      <c r="G836" s="171">
        <v>24</v>
      </c>
      <c r="H836" s="175">
        <v>109</v>
      </c>
      <c r="I836" s="173">
        <v>107</v>
      </c>
      <c r="J836" s="175">
        <v>24</v>
      </c>
      <c r="K836" s="173">
        <v>120</v>
      </c>
    </row>
    <row r="837" spans="1:11" ht="12.75">
      <c r="A837" s="86" t="s">
        <v>163</v>
      </c>
      <c r="B837" s="173">
        <v>2</v>
      </c>
      <c r="C837" s="174">
        <v>3</v>
      </c>
      <c r="D837" s="174">
        <v>69</v>
      </c>
      <c r="E837" s="183">
        <v>146</v>
      </c>
      <c r="F837" s="175">
        <v>0</v>
      </c>
      <c r="G837" s="171">
        <v>75</v>
      </c>
      <c r="H837" s="175">
        <v>142</v>
      </c>
      <c r="I837" s="173">
        <v>140</v>
      </c>
      <c r="J837" s="175">
        <v>78</v>
      </c>
      <c r="K837" s="173">
        <v>186</v>
      </c>
    </row>
    <row r="838" spans="1:11" ht="12.75">
      <c r="A838" s="86" t="s">
        <v>164</v>
      </c>
      <c r="B838" s="173">
        <v>4</v>
      </c>
      <c r="C838" s="174">
        <v>1</v>
      </c>
      <c r="D838" s="174">
        <v>78</v>
      </c>
      <c r="E838" s="183">
        <v>142</v>
      </c>
      <c r="F838" s="175">
        <v>0</v>
      </c>
      <c r="G838" s="171">
        <v>80</v>
      </c>
      <c r="H838" s="175">
        <v>145</v>
      </c>
      <c r="I838" s="173">
        <v>152</v>
      </c>
      <c r="J838" s="175">
        <v>73</v>
      </c>
      <c r="K838" s="173">
        <v>192</v>
      </c>
    </row>
    <row r="839" spans="1:11" ht="12.75">
      <c r="A839" s="86" t="s">
        <v>165</v>
      </c>
      <c r="B839" s="173">
        <v>1</v>
      </c>
      <c r="C839" s="174">
        <v>2</v>
      </c>
      <c r="D839" s="174">
        <v>10</v>
      </c>
      <c r="E839" s="183">
        <v>44</v>
      </c>
      <c r="F839" s="175">
        <v>0</v>
      </c>
      <c r="G839" s="171">
        <v>9</v>
      </c>
      <c r="H839" s="175">
        <v>48</v>
      </c>
      <c r="I839" s="173">
        <v>47</v>
      </c>
      <c r="J839" s="175">
        <v>10</v>
      </c>
      <c r="K839" s="173">
        <v>50</v>
      </c>
    </row>
    <row r="840" spans="1:11" ht="14.25" customHeight="1">
      <c r="A840" s="86" t="s">
        <v>533</v>
      </c>
      <c r="B840" s="173">
        <v>3</v>
      </c>
      <c r="C840" s="174">
        <v>2</v>
      </c>
      <c r="D840" s="174">
        <v>46</v>
      </c>
      <c r="E840" s="183">
        <v>125</v>
      </c>
      <c r="F840" s="175">
        <v>0</v>
      </c>
      <c r="G840" s="171">
        <v>38</v>
      </c>
      <c r="H840" s="175">
        <v>134</v>
      </c>
      <c r="I840" s="173">
        <v>135</v>
      </c>
      <c r="J840" s="175">
        <v>41</v>
      </c>
      <c r="K840" s="173">
        <v>149</v>
      </c>
    </row>
    <row r="841" spans="1:11" ht="12.75">
      <c r="A841" s="86" t="s">
        <v>166</v>
      </c>
      <c r="B841" s="173">
        <v>6</v>
      </c>
      <c r="C841" s="174">
        <v>5</v>
      </c>
      <c r="D841" s="174">
        <v>132</v>
      </c>
      <c r="E841" s="183">
        <v>293</v>
      </c>
      <c r="F841" s="175">
        <v>0</v>
      </c>
      <c r="G841" s="171">
        <v>128</v>
      </c>
      <c r="H841" s="175">
        <v>303</v>
      </c>
      <c r="I841" s="173">
        <v>304</v>
      </c>
      <c r="J841" s="175">
        <v>127</v>
      </c>
      <c r="K841" s="173">
        <v>379</v>
      </c>
    </row>
    <row r="842" spans="1:11" ht="12.75">
      <c r="A842" s="86" t="s">
        <v>167</v>
      </c>
      <c r="B842" s="173">
        <v>3</v>
      </c>
      <c r="C842" s="174">
        <v>1</v>
      </c>
      <c r="D842" s="174">
        <v>74</v>
      </c>
      <c r="E842" s="183">
        <v>204</v>
      </c>
      <c r="F842" s="175">
        <v>0</v>
      </c>
      <c r="G842" s="171">
        <v>68</v>
      </c>
      <c r="H842" s="175">
        <v>208</v>
      </c>
      <c r="I842" s="173">
        <v>213</v>
      </c>
      <c r="J842" s="175">
        <v>63</v>
      </c>
      <c r="K842" s="173">
        <v>236</v>
      </c>
    </row>
    <row r="843" spans="1:11" ht="12.75">
      <c r="A843" s="86" t="s">
        <v>168</v>
      </c>
      <c r="B843" s="173">
        <v>0</v>
      </c>
      <c r="C843" s="174">
        <v>9</v>
      </c>
      <c r="D843" s="174">
        <v>265</v>
      </c>
      <c r="E843" s="183">
        <v>485</v>
      </c>
      <c r="F843" s="175">
        <v>0</v>
      </c>
      <c r="G843" s="171">
        <v>262</v>
      </c>
      <c r="H843" s="175">
        <v>486</v>
      </c>
      <c r="I843" s="173">
        <v>496</v>
      </c>
      <c r="J843" s="175">
        <v>243</v>
      </c>
      <c r="K843" s="173">
        <v>612</v>
      </c>
    </row>
    <row r="844" spans="1:11" ht="12.75">
      <c r="A844" s="86" t="s">
        <v>169</v>
      </c>
      <c r="B844" s="173">
        <v>1</v>
      </c>
      <c r="C844" s="174">
        <v>2</v>
      </c>
      <c r="D844" s="174">
        <v>78</v>
      </c>
      <c r="E844" s="183">
        <v>153</v>
      </c>
      <c r="F844" s="175">
        <v>0</v>
      </c>
      <c r="G844" s="171">
        <v>72</v>
      </c>
      <c r="H844" s="175">
        <v>161</v>
      </c>
      <c r="I844" s="173">
        <v>161</v>
      </c>
      <c r="J844" s="175">
        <v>71</v>
      </c>
      <c r="K844" s="173">
        <v>193</v>
      </c>
    </row>
    <row r="845" spans="1:11" ht="12.75">
      <c r="A845" s="86" t="s">
        <v>170</v>
      </c>
      <c r="B845" s="173">
        <v>2</v>
      </c>
      <c r="C845" s="174">
        <v>1</v>
      </c>
      <c r="D845" s="174">
        <v>40</v>
      </c>
      <c r="E845" s="183">
        <v>113</v>
      </c>
      <c r="F845" s="175">
        <v>0</v>
      </c>
      <c r="G845" s="171">
        <v>42</v>
      </c>
      <c r="H845" s="175">
        <v>109</v>
      </c>
      <c r="I845" s="173">
        <v>109</v>
      </c>
      <c r="J845" s="175">
        <v>44</v>
      </c>
      <c r="K845" s="173">
        <v>129</v>
      </c>
    </row>
    <row r="846" spans="1:11" ht="12.75">
      <c r="A846" s="86" t="s">
        <v>171</v>
      </c>
      <c r="B846" s="173">
        <v>1</v>
      </c>
      <c r="C846" s="174">
        <v>1</v>
      </c>
      <c r="D846" s="174">
        <v>30</v>
      </c>
      <c r="E846" s="183">
        <v>62</v>
      </c>
      <c r="F846" s="175">
        <v>0</v>
      </c>
      <c r="G846" s="171">
        <v>34</v>
      </c>
      <c r="H846" s="175">
        <v>60</v>
      </c>
      <c r="I846" s="173">
        <v>62</v>
      </c>
      <c r="J846" s="175">
        <v>29</v>
      </c>
      <c r="K846" s="173">
        <v>78</v>
      </c>
    </row>
    <row r="847" spans="1:11" ht="12.75">
      <c r="A847" s="86" t="s">
        <v>697</v>
      </c>
      <c r="B847" s="173">
        <v>20</v>
      </c>
      <c r="C847" s="171">
        <v>27</v>
      </c>
      <c r="D847" s="263">
        <v>3269</v>
      </c>
      <c r="E847" s="183">
        <v>1347</v>
      </c>
      <c r="F847" s="175">
        <v>0</v>
      </c>
      <c r="G847" s="229">
        <v>3391</v>
      </c>
      <c r="H847" s="175">
        <v>1255</v>
      </c>
      <c r="I847" s="264">
        <v>1367</v>
      </c>
      <c r="J847" s="231">
        <v>3262</v>
      </c>
      <c r="K847" s="173">
        <v>2754</v>
      </c>
    </row>
    <row r="848" spans="1:11" ht="12.75">
      <c r="A848" s="86" t="s">
        <v>698</v>
      </c>
      <c r="B848" s="173">
        <v>1</v>
      </c>
      <c r="C848" s="176">
        <v>1</v>
      </c>
      <c r="D848" s="179">
        <v>20</v>
      </c>
      <c r="E848" s="183">
        <v>30</v>
      </c>
      <c r="F848" s="175">
        <v>0</v>
      </c>
      <c r="G848" s="179">
        <v>20</v>
      </c>
      <c r="H848" s="175">
        <v>33</v>
      </c>
      <c r="I848" s="186">
        <v>32</v>
      </c>
      <c r="J848" s="177">
        <v>21</v>
      </c>
      <c r="K848" s="173">
        <v>46</v>
      </c>
    </row>
    <row r="849" spans="1:11" ht="12.75">
      <c r="A849" s="32" t="s">
        <v>2</v>
      </c>
      <c r="B849" s="16">
        <f aca="true" t="shared" si="28" ref="B849:K849">SUM(B815:B848)</f>
        <v>88</v>
      </c>
      <c r="C849" s="16">
        <f t="shared" si="28"/>
        <v>125</v>
      </c>
      <c r="D849" s="16">
        <f t="shared" si="28"/>
        <v>8981</v>
      </c>
      <c r="E849" s="16">
        <f t="shared" si="28"/>
        <v>6803</v>
      </c>
      <c r="F849" s="16">
        <f t="shared" si="28"/>
        <v>0</v>
      </c>
      <c r="G849" s="16">
        <f t="shared" si="28"/>
        <v>9003</v>
      </c>
      <c r="H849" s="16">
        <f t="shared" si="28"/>
        <v>6713</v>
      </c>
      <c r="I849" s="16">
        <f t="shared" si="28"/>
        <v>7020</v>
      </c>
      <c r="J849" s="16">
        <f t="shared" si="28"/>
        <v>8595</v>
      </c>
      <c r="K849" s="16">
        <f t="shared" si="28"/>
        <v>11050</v>
      </c>
    </row>
    <row r="850" spans="1:11" ht="13.5" thickBot="1">
      <c r="A850" s="78"/>
      <c r="B850" s="17"/>
      <c r="C850" s="17"/>
      <c r="D850" s="17"/>
      <c r="E850" s="17"/>
      <c r="F850" s="17"/>
      <c r="G850" s="17"/>
      <c r="H850" s="17"/>
      <c r="I850" s="17"/>
      <c r="J850" s="17"/>
      <c r="K850" s="17"/>
    </row>
    <row r="851" spans="1:11" ht="13.5" thickBot="1">
      <c r="A851" s="18" t="s">
        <v>87</v>
      </c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ht="12.75">
      <c r="A852" s="86" t="s">
        <v>699</v>
      </c>
      <c r="B852" s="167">
        <v>8</v>
      </c>
      <c r="C852" s="168">
        <v>8</v>
      </c>
      <c r="D852" s="246">
        <v>145</v>
      </c>
      <c r="E852" s="377">
        <v>411</v>
      </c>
      <c r="F852" s="169">
        <v>0</v>
      </c>
      <c r="G852" s="167">
        <v>147</v>
      </c>
      <c r="H852" s="169">
        <v>421</v>
      </c>
      <c r="I852" s="167">
        <v>439</v>
      </c>
      <c r="J852" s="255">
        <v>126</v>
      </c>
      <c r="K852" s="187">
        <v>498</v>
      </c>
    </row>
    <row r="853" spans="1:11" ht="12.75">
      <c r="A853" s="86" t="s">
        <v>700</v>
      </c>
      <c r="B853" s="173">
        <v>4</v>
      </c>
      <c r="C853" s="174">
        <v>2</v>
      </c>
      <c r="D853" s="171">
        <v>89</v>
      </c>
      <c r="E853" s="171">
        <v>387</v>
      </c>
      <c r="F853" s="175">
        <v>0</v>
      </c>
      <c r="G853" s="173">
        <v>101</v>
      </c>
      <c r="H853" s="175">
        <v>373</v>
      </c>
      <c r="I853" s="173">
        <v>385</v>
      </c>
      <c r="J853" s="138">
        <v>90</v>
      </c>
      <c r="K853" s="189">
        <v>420</v>
      </c>
    </row>
    <row r="854" spans="1:11" ht="12.75">
      <c r="A854" s="86" t="s">
        <v>701</v>
      </c>
      <c r="B854" s="173">
        <v>10</v>
      </c>
      <c r="C854" s="174">
        <v>11</v>
      </c>
      <c r="D854" s="171">
        <v>182</v>
      </c>
      <c r="E854" s="171">
        <v>504</v>
      </c>
      <c r="F854" s="175">
        <v>0</v>
      </c>
      <c r="G854" s="173">
        <v>205</v>
      </c>
      <c r="H854" s="175">
        <v>498</v>
      </c>
      <c r="I854" s="173">
        <v>517</v>
      </c>
      <c r="J854" s="138">
        <v>177</v>
      </c>
      <c r="K854" s="189">
        <v>619</v>
      </c>
    </row>
    <row r="855" spans="1:11" ht="12.75">
      <c r="A855" s="86" t="s">
        <v>702</v>
      </c>
      <c r="B855" s="173">
        <v>3</v>
      </c>
      <c r="C855" s="174">
        <v>1</v>
      </c>
      <c r="D855" s="171">
        <v>42</v>
      </c>
      <c r="E855" s="171">
        <v>122</v>
      </c>
      <c r="F855" s="175">
        <v>0</v>
      </c>
      <c r="G855" s="173">
        <v>45</v>
      </c>
      <c r="H855" s="175">
        <v>120</v>
      </c>
      <c r="I855" s="173">
        <v>127</v>
      </c>
      <c r="J855" s="138">
        <v>39</v>
      </c>
      <c r="K855" s="189">
        <v>146</v>
      </c>
    </row>
    <row r="856" spans="1:11" ht="12.75">
      <c r="A856" s="86" t="s">
        <v>703</v>
      </c>
      <c r="B856" s="173">
        <v>0</v>
      </c>
      <c r="C856" s="174">
        <v>1</v>
      </c>
      <c r="D856" s="171">
        <v>8</v>
      </c>
      <c r="E856" s="171">
        <v>31</v>
      </c>
      <c r="F856" s="190">
        <v>0</v>
      </c>
      <c r="G856" s="173">
        <v>8</v>
      </c>
      <c r="H856" s="175">
        <v>32</v>
      </c>
      <c r="I856" s="173">
        <v>32</v>
      </c>
      <c r="J856" s="138">
        <v>8</v>
      </c>
      <c r="K856" s="189">
        <v>35</v>
      </c>
    </row>
    <row r="857" spans="1:11" ht="12.75">
      <c r="A857" s="86" t="s">
        <v>704</v>
      </c>
      <c r="B857" s="173">
        <v>1</v>
      </c>
      <c r="C857" s="174">
        <v>3</v>
      </c>
      <c r="D857" s="171">
        <v>10</v>
      </c>
      <c r="E857" s="171">
        <v>78</v>
      </c>
      <c r="F857" s="175">
        <v>0</v>
      </c>
      <c r="G857" s="173">
        <v>12</v>
      </c>
      <c r="H857" s="175">
        <v>80</v>
      </c>
      <c r="I857" s="173">
        <v>80</v>
      </c>
      <c r="J857" s="138">
        <v>10</v>
      </c>
      <c r="K857" s="189">
        <v>87</v>
      </c>
    </row>
    <row r="858" spans="1:11" ht="12.75">
      <c r="A858" s="86" t="s">
        <v>705</v>
      </c>
      <c r="B858" s="173">
        <v>0</v>
      </c>
      <c r="C858" s="174">
        <v>2</v>
      </c>
      <c r="D858" s="171">
        <v>8</v>
      </c>
      <c r="E858" s="171">
        <v>45</v>
      </c>
      <c r="F858" s="175">
        <v>0</v>
      </c>
      <c r="G858" s="173">
        <v>9</v>
      </c>
      <c r="H858" s="175">
        <v>47</v>
      </c>
      <c r="I858" s="173">
        <v>47</v>
      </c>
      <c r="J858" s="138">
        <v>9</v>
      </c>
      <c r="K858" s="189">
        <v>44</v>
      </c>
    </row>
    <row r="859" spans="1:11" ht="12.75">
      <c r="A859" s="86" t="s">
        <v>706</v>
      </c>
      <c r="B859" s="173">
        <v>0</v>
      </c>
      <c r="C859" s="174">
        <v>1</v>
      </c>
      <c r="D859" s="171">
        <v>16</v>
      </c>
      <c r="E859" s="171">
        <v>131</v>
      </c>
      <c r="F859" s="175">
        <v>0</v>
      </c>
      <c r="G859" s="173">
        <v>18</v>
      </c>
      <c r="H859" s="175">
        <v>130</v>
      </c>
      <c r="I859" s="173">
        <v>132</v>
      </c>
      <c r="J859" s="138">
        <v>16</v>
      </c>
      <c r="K859" s="189">
        <v>135</v>
      </c>
    </row>
    <row r="860" spans="1:11" ht="12.75">
      <c r="A860" s="86" t="s">
        <v>707</v>
      </c>
      <c r="B860" s="173">
        <v>2</v>
      </c>
      <c r="C860" s="174">
        <v>1</v>
      </c>
      <c r="D860" s="171">
        <v>12</v>
      </c>
      <c r="E860" s="171">
        <v>111</v>
      </c>
      <c r="F860" s="175">
        <v>0</v>
      </c>
      <c r="G860" s="173">
        <v>25</v>
      </c>
      <c r="H860" s="175">
        <v>100</v>
      </c>
      <c r="I860" s="173">
        <v>109</v>
      </c>
      <c r="J860" s="138">
        <v>16</v>
      </c>
      <c r="K860" s="189">
        <v>113</v>
      </c>
    </row>
    <row r="861" spans="1:11" ht="12.75">
      <c r="A861" s="240" t="s">
        <v>708</v>
      </c>
      <c r="B861" s="173">
        <v>11</v>
      </c>
      <c r="C861" s="176">
        <v>13</v>
      </c>
      <c r="D861" s="179">
        <v>371</v>
      </c>
      <c r="E861" s="179">
        <v>650</v>
      </c>
      <c r="F861" s="175">
        <v>0</v>
      </c>
      <c r="G861" s="173">
        <v>378</v>
      </c>
      <c r="H861" s="177">
        <v>660</v>
      </c>
      <c r="I861" s="173">
        <v>680</v>
      </c>
      <c r="J861" s="342">
        <v>353</v>
      </c>
      <c r="K861" s="189">
        <v>790</v>
      </c>
    </row>
    <row r="862" spans="1:11" ht="12.75">
      <c r="A862" s="32" t="s">
        <v>2</v>
      </c>
      <c r="B862" s="16">
        <f aca="true" t="shared" si="29" ref="B862:K862">SUM(B852:B861)</f>
        <v>39</v>
      </c>
      <c r="C862" s="16">
        <f t="shared" si="29"/>
        <v>43</v>
      </c>
      <c r="D862" s="16">
        <f t="shared" si="29"/>
        <v>883</v>
      </c>
      <c r="E862" s="16">
        <f t="shared" si="29"/>
        <v>2470</v>
      </c>
      <c r="F862" s="16">
        <f t="shared" si="29"/>
        <v>0</v>
      </c>
      <c r="G862" s="16">
        <f t="shared" si="29"/>
        <v>948</v>
      </c>
      <c r="H862" s="16">
        <f t="shared" si="29"/>
        <v>2461</v>
      </c>
      <c r="I862" s="16">
        <f t="shared" si="29"/>
        <v>2548</v>
      </c>
      <c r="J862" s="16">
        <f t="shared" si="29"/>
        <v>844</v>
      </c>
      <c r="K862" s="16">
        <f t="shared" si="29"/>
        <v>2887</v>
      </c>
    </row>
    <row r="863" spans="1:11" ht="13.5" thickBot="1">
      <c r="A863" s="35"/>
      <c r="B863" s="17"/>
      <c r="C863" s="17"/>
      <c r="D863" s="17"/>
      <c r="E863" s="17"/>
      <c r="F863" s="17"/>
      <c r="G863" s="17"/>
      <c r="H863" s="17"/>
      <c r="I863" s="17"/>
      <c r="J863" s="17"/>
      <c r="K863" s="17"/>
    </row>
    <row r="864" spans="1:11" ht="13.5" thickBot="1">
      <c r="A864" s="18" t="s">
        <v>88</v>
      </c>
      <c r="B864" s="5"/>
      <c r="C864" s="5"/>
      <c r="D864" s="5"/>
      <c r="E864" s="5"/>
      <c r="F864" s="5"/>
      <c r="G864" s="5"/>
      <c r="H864" s="5"/>
      <c r="I864" s="5"/>
      <c r="J864" s="5"/>
      <c r="K864" s="5"/>
    </row>
    <row r="865" spans="1:11" ht="12.75">
      <c r="A865" s="86" t="s">
        <v>709</v>
      </c>
      <c r="B865" s="181">
        <v>0</v>
      </c>
      <c r="C865" s="181">
        <v>1</v>
      </c>
      <c r="D865" s="181">
        <v>72</v>
      </c>
      <c r="E865" s="181">
        <v>183</v>
      </c>
      <c r="F865" s="181">
        <v>0</v>
      </c>
      <c r="G865" s="167">
        <v>78</v>
      </c>
      <c r="H865" s="169">
        <v>174</v>
      </c>
      <c r="I865" s="167">
        <v>181</v>
      </c>
      <c r="J865" s="169">
        <v>69</v>
      </c>
      <c r="K865" s="167">
        <v>212</v>
      </c>
    </row>
    <row r="866" spans="1:11" ht="12.75">
      <c r="A866" s="86" t="s">
        <v>717</v>
      </c>
      <c r="B866" s="183">
        <v>5</v>
      </c>
      <c r="C866" s="183">
        <v>3</v>
      </c>
      <c r="D866" s="183">
        <v>76</v>
      </c>
      <c r="E866" s="183">
        <v>277</v>
      </c>
      <c r="F866" s="183">
        <v>0</v>
      </c>
      <c r="G866" s="173">
        <v>82</v>
      </c>
      <c r="H866" s="175">
        <v>275</v>
      </c>
      <c r="I866" s="173">
        <v>276</v>
      </c>
      <c r="J866" s="175">
        <v>77</v>
      </c>
      <c r="K866" s="173">
        <v>302</v>
      </c>
    </row>
    <row r="867" spans="1:11" ht="12.75">
      <c r="A867" s="86" t="s">
        <v>711</v>
      </c>
      <c r="B867" s="183">
        <v>1</v>
      </c>
      <c r="C867" s="183">
        <v>1</v>
      </c>
      <c r="D867" s="183">
        <v>18</v>
      </c>
      <c r="E867" s="183">
        <v>82</v>
      </c>
      <c r="F867" s="183">
        <v>0</v>
      </c>
      <c r="G867" s="173">
        <v>14</v>
      </c>
      <c r="H867" s="175">
        <v>86</v>
      </c>
      <c r="I867" s="173">
        <v>89</v>
      </c>
      <c r="J867" s="175">
        <v>13</v>
      </c>
      <c r="K867" s="173">
        <v>90</v>
      </c>
    </row>
    <row r="868" spans="1:11" ht="12.75">
      <c r="A868" s="86" t="s">
        <v>712</v>
      </c>
      <c r="B868" s="183">
        <v>1</v>
      </c>
      <c r="C868" s="183">
        <v>3</v>
      </c>
      <c r="D868" s="183">
        <v>55</v>
      </c>
      <c r="E868" s="183">
        <v>182</v>
      </c>
      <c r="F868" s="183">
        <v>0</v>
      </c>
      <c r="G868" s="173">
        <v>53</v>
      </c>
      <c r="H868" s="175">
        <v>180</v>
      </c>
      <c r="I868" s="173">
        <v>187</v>
      </c>
      <c r="J868" s="175">
        <v>45</v>
      </c>
      <c r="K868" s="173">
        <v>215</v>
      </c>
    </row>
    <row r="869" spans="1:11" ht="12.75">
      <c r="A869" s="86" t="s">
        <v>713</v>
      </c>
      <c r="B869" s="183">
        <v>0</v>
      </c>
      <c r="C869" s="183">
        <v>1</v>
      </c>
      <c r="D869" s="183">
        <v>43</v>
      </c>
      <c r="E869" s="183">
        <v>170</v>
      </c>
      <c r="F869" s="183">
        <v>0</v>
      </c>
      <c r="G869" s="173">
        <v>45</v>
      </c>
      <c r="H869" s="175">
        <v>166</v>
      </c>
      <c r="I869" s="173">
        <v>168</v>
      </c>
      <c r="J869" s="175">
        <v>41</v>
      </c>
      <c r="K869" s="173">
        <v>200</v>
      </c>
    </row>
    <row r="870" spans="1:11" ht="12.75">
      <c r="A870" s="86" t="s">
        <v>718</v>
      </c>
      <c r="B870" s="183">
        <v>0</v>
      </c>
      <c r="C870" s="183">
        <v>1</v>
      </c>
      <c r="D870" s="183">
        <v>7</v>
      </c>
      <c r="E870" s="183">
        <v>20</v>
      </c>
      <c r="F870" s="183">
        <v>0</v>
      </c>
      <c r="G870" s="173">
        <v>8</v>
      </c>
      <c r="H870" s="175">
        <v>20</v>
      </c>
      <c r="I870" s="173">
        <v>21</v>
      </c>
      <c r="J870" s="175">
        <v>7</v>
      </c>
      <c r="K870" s="173">
        <v>27</v>
      </c>
    </row>
    <row r="871" spans="1:11" ht="12.75">
      <c r="A871" s="86" t="s">
        <v>719</v>
      </c>
      <c r="B871" s="183">
        <v>1</v>
      </c>
      <c r="C871" s="183">
        <v>0</v>
      </c>
      <c r="D871" s="183">
        <v>4</v>
      </c>
      <c r="E871" s="183">
        <v>28</v>
      </c>
      <c r="F871" s="183">
        <v>0</v>
      </c>
      <c r="G871" s="173">
        <v>9</v>
      </c>
      <c r="H871" s="175">
        <v>24</v>
      </c>
      <c r="I871" s="173">
        <v>28</v>
      </c>
      <c r="J871" s="175">
        <v>5</v>
      </c>
      <c r="K871" s="173">
        <v>32</v>
      </c>
    </row>
    <row r="872" spans="1:11" ht="12.75">
      <c r="A872" s="86" t="s">
        <v>716</v>
      </c>
      <c r="B872" s="318">
        <v>0</v>
      </c>
      <c r="C872" s="318">
        <v>0</v>
      </c>
      <c r="D872" s="318">
        <v>3</v>
      </c>
      <c r="E872" s="318">
        <v>3</v>
      </c>
      <c r="F872" s="183">
        <v>0</v>
      </c>
      <c r="G872" s="264">
        <v>3</v>
      </c>
      <c r="H872" s="231">
        <v>3</v>
      </c>
      <c r="I872" s="264">
        <v>3</v>
      </c>
      <c r="J872" s="231">
        <v>3</v>
      </c>
      <c r="K872" s="264">
        <v>3</v>
      </c>
    </row>
    <row r="873" spans="1:11" ht="12.75">
      <c r="A873" s="240" t="s">
        <v>57</v>
      </c>
      <c r="B873" s="249">
        <v>0</v>
      </c>
      <c r="C873" s="249">
        <v>2</v>
      </c>
      <c r="D873" s="249">
        <v>48</v>
      </c>
      <c r="E873" s="249">
        <v>106</v>
      </c>
      <c r="F873" s="203">
        <v>0</v>
      </c>
      <c r="G873" s="214">
        <v>48</v>
      </c>
      <c r="H873" s="202">
        <v>106</v>
      </c>
      <c r="I873" s="214">
        <v>112</v>
      </c>
      <c r="J873" s="202">
        <v>44</v>
      </c>
      <c r="K873" s="214">
        <v>139</v>
      </c>
    </row>
    <row r="874" spans="1:11" ht="12.75">
      <c r="A874" s="32" t="s">
        <v>2</v>
      </c>
      <c r="B874" s="16">
        <f aca="true" t="shared" si="30" ref="B874:K874">SUM(B865:B873)</f>
        <v>8</v>
      </c>
      <c r="C874" s="16">
        <f t="shared" si="30"/>
        <v>12</v>
      </c>
      <c r="D874" s="16">
        <f t="shared" si="30"/>
        <v>326</v>
      </c>
      <c r="E874" s="16">
        <f t="shared" si="30"/>
        <v>1051</v>
      </c>
      <c r="F874" s="16">
        <f t="shared" si="30"/>
        <v>0</v>
      </c>
      <c r="G874" s="16">
        <f t="shared" si="30"/>
        <v>340</v>
      </c>
      <c r="H874" s="16">
        <f t="shared" si="30"/>
        <v>1034</v>
      </c>
      <c r="I874" s="16">
        <f t="shared" si="30"/>
        <v>1065</v>
      </c>
      <c r="J874" s="16">
        <f t="shared" si="30"/>
        <v>304</v>
      </c>
      <c r="K874" s="16">
        <f t="shared" si="30"/>
        <v>1220</v>
      </c>
    </row>
    <row r="875" spans="1:11" ht="19.5" customHeight="1" thickBot="1">
      <c r="A875" s="78"/>
      <c r="B875" s="17"/>
      <c r="C875" s="17"/>
      <c r="D875" s="17"/>
      <c r="E875" s="17"/>
      <c r="F875" s="17"/>
      <c r="G875" s="17"/>
      <c r="H875" s="17"/>
      <c r="I875" s="17"/>
      <c r="J875" s="17"/>
      <c r="K875" s="17"/>
    </row>
    <row r="876" spans="1:11" ht="13.5" thickBot="1">
      <c r="A876" s="18" t="s">
        <v>89</v>
      </c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ht="12.75">
      <c r="A877" s="86" t="s">
        <v>720</v>
      </c>
      <c r="B877" s="167">
        <v>7</v>
      </c>
      <c r="C877" s="168">
        <v>6</v>
      </c>
      <c r="D877" s="169">
        <v>220</v>
      </c>
      <c r="E877" s="181">
        <v>364</v>
      </c>
      <c r="F877" s="168">
        <v>0</v>
      </c>
      <c r="G877" s="167">
        <v>237</v>
      </c>
      <c r="H877" s="169">
        <v>336</v>
      </c>
      <c r="I877" s="167">
        <v>379</v>
      </c>
      <c r="J877" s="169">
        <v>195</v>
      </c>
      <c r="K877" s="167">
        <v>513</v>
      </c>
    </row>
    <row r="878" spans="1:11" ht="12.75">
      <c r="A878" s="86" t="s">
        <v>721</v>
      </c>
      <c r="B878" s="173">
        <v>5</v>
      </c>
      <c r="C878" s="174">
        <v>6</v>
      </c>
      <c r="D878" s="175">
        <v>79</v>
      </c>
      <c r="E878" s="183">
        <v>200</v>
      </c>
      <c r="F878" s="174">
        <v>2</v>
      </c>
      <c r="G878" s="173">
        <v>85</v>
      </c>
      <c r="H878" s="175">
        <v>204</v>
      </c>
      <c r="I878" s="173">
        <v>216</v>
      </c>
      <c r="J878" s="175">
        <v>72</v>
      </c>
      <c r="K878" s="173">
        <v>254</v>
      </c>
    </row>
    <row r="879" spans="1:11" ht="12.75">
      <c r="A879" s="86" t="s">
        <v>722</v>
      </c>
      <c r="B879" s="173">
        <v>5</v>
      </c>
      <c r="C879" s="174">
        <v>5</v>
      </c>
      <c r="D879" s="175">
        <v>89</v>
      </c>
      <c r="E879" s="183">
        <v>250</v>
      </c>
      <c r="F879" s="174">
        <v>0</v>
      </c>
      <c r="G879" s="173">
        <v>93</v>
      </c>
      <c r="H879" s="175">
        <v>244</v>
      </c>
      <c r="I879" s="173">
        <v>267</v>
      </c>
      <c r="J879" s="175">
        <v>73</v>
      </c>
      <c r="K879" s="173">
        <v>303</v>
      </c>
    </row>
    <row r="880" spans="1:11" ht="12.75">
      <c r="A880" s="86" t="s">
        <v>723</v>
      </c>
      <c r="B880" s="173">
        <v>3</v>
      </c>
      <c r="C880" s="174">
        <v>5</v>
      </c>
      <c r="D880" s="175">
        <v>31</v>
      </c>
      <c r="E880" s="183">
        <v>188</v>
      </c>
      <c r="F880" s="174">
        <v>1</v>
      </c>
      <c r="G880" s="173">
        <v>41</v>
      </c>
      <c r="H880" s="175">
        <v>187</v>
      </c>
      <c r="I880" s="173">
        <v>194</v>
      </c>
      <c r="J880" s="175">
        <v>32</v>
      </c>
      <c r="K880" s="173">
        <v>219</v>
      </c>
    </row>
    <row r="881" spans="1:11" ht="12.75">
      <c r="A881" s="86" t="s">
        <v>724</v>
      </c>
      <c r="B881" s="186">
        <v>2</v>
      </c>
      <c r="C881" s="176">
        <v>0</v>
      </c>
      <c r="D881" s="177">
        <v>0</v>
      </c>
      <c r="E881" s="193">
        <v>20</v>
      </c>
      <c r="F881" s="176">
        <v>0</v>
      </c>
      <c r="G881" s="186">
        <v>0</v>
      </c>
      <c r="H881" s="177">
        <v>22</v>
      </c>
      <c r="I881" s="186">
        <v>21</v>
      </c>
      <c r="J881" s="177">
        <v>0</v>
      </c>
      <c r="K881" s="173">
        <v>20</v>
      </c>
    </row>
    <row r="882" spans="1:11" ht="12.75">
      <c r="A882" s="32" t="s">
        <v>2</v>
      </c>
      <c r="B882" s="16">
        <f aca="true" t="shared" si="31" ref="B882:J882">SUM(B877:B881)</f>
        <v>22</v>
      </c>
      <c r="C882" s="16">
        <f t="shared" si="31"/>
        <v>22</v>
      </c>
      <c r="D882" s="16">
        <f t="shared" si="31"/>
        <v>419</v>
      </c>
      <c r="E882" s="16">
        <f t="shared" si="31"/>
        <v>1022</v>
      </c>
      <c r="F882" s="16">
        <f t="shared" si="31"/>
        <v>3</v>
      </c>
      <c r="G882" s="16">
        <f t="shared" si="31"/>
        <v>456</v>
      </c>
      <c r="H882" s="16">
        <f t="shared" si="31"/>
        <v>993</v>
      </c>
      <c r="I882" s="16">
        <f t="shared" si="31"/>
        <v>1077</v>
      </c>
      <c r="J882" s="16">
        <f t="shared" si="31"/>
        <v>372</v>
      </c>
      <c r="K882" s="16">
        <f>SUM(K877:K881)</f>
        <v>1309</v>
      </c>
    </row>
    <row r="883" spans="1:11" ht="13.5" thickBot="1">
      <c r="A883" s="34"/>
      <c r="B883" s="30"/>
      <c r="C883" s="30"/>
      <c r="D883" s="30"/>
      <c r="E883" s="30"/>
      <c r="F883" s="30"/>
      <c r="G883" s="30"/>
      <c r="H883" s="30"/>
      <c r="I883" s="30"/>
      <c r="J883" s="30"/>
      <c r="K883" s="30"/>
    </row>
    <row r="884" spans="1:11" ht="13.5" thickBot="1">
      <c r="A884" s="18" t="s">
        <v>90</v>
      </c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2.75">
      <c r="A885" s="86" t="s">
        <v>534</v>
      </c>
      <c r="B885" s="173">
        <v>6</v>
      </c>
      <c r="C885" s="168">
        <v>4</v>
      </c>
      <c r="D885" s="168">
        <v>28</v>
      </c>
      <c r="E885" s="183">
        <v>181</v>
      </c>
      <c r="F885" s="222">
        <v>0</v>
      </c>
      <c r="G885" s="167">
        <v>27</v>
      </c>
      <c r="H885" s="169">
        <v>190</v>
      </c>
      <c r="I885" s="169">
        <v>194</v>
      </c>
      <c r="J885" s="183">
        <v>22</v>
      </c>
      <c r="K885" s="190">
        <v>193</v>
      </c>
    </row>
    <row r="886" spans="1:11" ht="12.75">
      <c r="A886" s="86" t="s">
        <v>509</v>
      </c>
      <c r="B886" s="173">
        <v>22</v>
      </c>
      <c r="C886" s="171">
        <v>8</v>
      </c>
      <c r="D886" s="174">
        <v>73</v>
      </c>
      <c r="E886" s="183">
        <v>451</v>
      </c>
      <c r="F886" s="222">
        <v>0</v>
      </c>
      <c r="G886" s="173">
        <v>76</v>
      </c>
      <c r="H886" s="175">
        <v>474</v>
      </c>
      <c r="I886" s="175">
        <v>480</v>
      </c>
      <c r="J886" s="183">
        <v>63</v>
      </c>
      <c r="K886" s="190">
        <v>495</v>
      </c>
    </row>
    <row r="887" spans="1:11" ht="12.75">
      <c r="A887" s="86" t="s">
        <v>510</v>
      </c>
      <c r="B887" s="173">
        <v>14</v>
      </c>
      <c r="C887" s="174">
        <v>11</v>
      </c>
      <c r="D887" s="174">
        <v>54</v>
      </c>
      <c r="E887" s="183">
        <v>567</v>
      </c>
      <c r="F887" s="222">
        <v>0</v>
      </c>
      <c r="G887" s="173">
        <v>73</v>
      </c>
      <c r="H887" s="175">
        <v>569</v>
      </c>
      <c r="I887" s="175">
        <v>581</v>
      </c>
      <c r="J887" s="183">
        <v>56</v>
      </c>
      <c r="K887" s="190">
        <v>600</v>
      </c>
    </row>
    <row r="888" spans="1:11" ht="12.75">
      <c r="A888" s="86" t="s">
        <v>511</v>
      </c>
      <c r="B888" s="173">
        <v>3</v>
      </c>
      <c r="C888" s="174">
        <v>3</v>
      </c>
      <c r="D888" s="174">
        <v>21</v>
      </c>
      <c r="E888" s="183">
        <v>270</v>
      </c>
      <c r="F888" s="222">
        <v>0</v>
      </c>
      <c r="G888" s="173">
        <v>31</v>
      </c>
      <c r="H888" s="175">
        <v>264</v>
      </c>
      <c r="I888" s="175">
        <v>270</v>
      </c>
      <c r="J888" s="183">
        <v>24</v>
      </c>
      <c r="K888" s="190">
        <v>275</v>
      </c>
    </row>
    <row r="889" spans="1:11" ht="12.75">
      <c r="A889" s="86" t="s">
        <v>512</v>
      </c>
      <c r="B889" s="173">
        <v>13</v>
      </c>
      <c r="C889" s="174">
        <v>11</v>
      </c>
      <c r="D889" s="174">
        <v>77</v>
      </c>
      <c r="E889" s="183">
        <v>360</v>
      </c>
      <c r="F889" s="222">
        <v>0</v>
      </c>
      <c r="G889" s="173">
        <v>101</v>
      </c>
      <c r="H889" s="175">
        <v>349</v>
      </c>
      <c r="I889" s="175">
        <v>363</v>
      </c>
      <c r="J889" s="183">
        <v>81</v>
      </c>
      <c r="K889" s="190">
        <v>394</v>
      </c>
    </row>
    <row r="890" spans="1:11" ht="12.75">
      <c r="A890" s="86" t="s">
        <v>513</v>
      </c>
      <c r="B890" s="173">
        <v>9</v>
      </c>
      <c r="C890" s="174">
        <v>6</v>
      </c>
      <c r="D890" s="174">
        <v>79</v>
      </c>
      <c r="E890" s="183">
        <v>481</v>
      </c>
      <c r="F890" s="222">
        <v>0</v>
      </c>
      <c r="G890" s="173">
        <v>110</v>
      </c>
      <c r="H890" s="175">
        <v>466</v>
      </c>
      <c r="I890" s="175">
        <v>497</v>
      </c>
      <c r="J890" s="183">
        <v>78</v>
      </c>
      <c r="K890" s="190">
        <v>536</v>
      </c>
    </row>
    <row r="891" spans="1:11" ht="12.75">
      <c r="A891" s="86" t="s">
        <v>514</v>
      </c>
      <c r="B891" s="173">
        <v>8</v>
      </c>
      <c r="C891" s="174">
        <v>13</v>
      </c>
      <c r="D891" s="174">
        <v>100</v>
      </c>
      <c r="E891" s="183">
        <v>480</v>
      </c>
      <c r="F891" s="222">
        <v>0</v>
      </c>
      <c r="G891" s="173">
        <v>100</v>
      </c>
      <c r="H891" s="175">
        <v>494</v>
      </c>
      <c r="I891" s="175">
        <v>500</v>
      </c>
      <c r="J891" s="183">
        <v>89</v>
      </c>
      <c r="K891" s="190">
        <v>550</v>
      </c>
    </row>
    <row r="892" spans="1:11" ht="12.75">
      <c r="A892" s="86" t="s">
        <v>515</v>
      </c>
      <c r="B892" s="173">
        <v>7</v>
      </c>
      <c r="C892" s="174">
        <v>8</v>
      </c>
      <c r="D892" s="174">
        <v>95</v>
      </c>
      <c r="E892" s="183">
        <v>294</v>
      </c>
      <c r="F892" s="222">
        <v>0</v>
      </c>
      <c r="G892" s="173">
        <v>101</v>
      </c>
      <c r="H892" s="175">
        <v>301</v>
      </c>
      <c r="I892" s="175">
        <v>312</v>
      </c>
      <c r="J892" s="183">
        <v>89</v>
      </c>
      <c r="K892" s="190">
        <v>369</v>
      </c>
    </row>
    <row r="893" spans="1:11" ht="12.75">
      <c r="A893" s="86" t="s">
        <v>516</v>
      </c>
      <c r="B893" s="173">
        <v>4</v>
      </c>
      <c r="C893" s="174">
        <v>11</v>
      </c>
      <c r="D893" s="174">
        <v>95</v>
      </c>
      <c r="E893" s="183">
        <v>287</v>
      </c>
      <c r="F893" s="222">
        <v>0</v>
      </c>
      <c r="G893" s="173">
        <v>118</v>
      </c>
      <c r="H893" s="175">
        <v>273</v>
      </c>
      <c r="I893" s="175">
        <v>283</v>
      </c>
      <c r="J893" s="183">
        <v>101</v>
      </c>
      <c r="K893" s="190">
        <v>345</v>
      </c>
    </row>
    <row r="894" spans="1:11" ht="12.75">
      <c r="A894" s="86" t="s">
        <v>517</v>
      </c>
      <c r="B894" s="173">
        <v>3</v>
      </c>
      <c r="C894" s="174">
        <v>6</v>
      </c>
      <c r="D894" s="174">
        <v>40</v>
      </c>
      <c r="E894" s="183">
        <v>125</v>
      </c>
      <c r="F894" s="222">
        <v>0</v>
      </c>
      <c r="G894" s="173">
        <v>53</v>
      </c>
      <c r="H894" s="175">
        <v>126</v>
      </c>
      <c r="I894" s="175">
        <v>131</v>
      </c>
      <c r="J894" s="183">
        <v>44</v>
      </c>
      <c r="K894" s="190">
        <v>158</v>
      </c>
    </row>
    <row r="895" spans="1:11" ht="12.75">
      <c r="A895" s="86" t="s">
        <v>518</v>
      </c>
      <c r="B895" s="173">
        <v>8</v>
      </c>
      <c r="C895" s="174">
        <v>5</v>
      </c>
      <c r="D895" s="174">
        <v>62</v>
      </c>
      <c r="E895" s="183">
        <v>137</v>
      </c>
      <c r="F895" s="222">
        <v>0</v>
      </c>
      <c r="G895" s="173">
        <v>69</v>
      </c>
      <c r="H895" s="175">
        <v>140</v>
      </c>
      <c r="I895" s="175">
        <v>146</v>
      </c>
      <c r="J895" s="183">
        <v>65</v>
      </c>
      <c r="K895" s="190">
        <v>191</v>
      </c>
    </row>
    <row r="896" spans="1:11" ht="12.75">
      <c r="A896" s="86" t="s">
        <v>519</v>
      </c>
      <c r="B896" s="173">
        <v>8</v>
      </c>
      <c r="C896" s="174">
        <v>6</v>
      </c>
      <c r="D896" s="174">
        <v>37</v>
      </c>
      <c r="E896" s="183">
        <v>119</v>
      </c>
      <c r="F896" s="222">
        <v>0</v>
      </c>
      <c r="G896" s="173">
        <v>52</v>
      </c>
      <c r="H896" s="175">
        <v>115</v>
      </c>
      <c r="I896" s="175">
        <v>123</v>
      </c>
      <c r="J896" s="183">
        <v>43</v>
      </c>
      <c r="K896" s="190">
        <v>155</v>
      </c>
    </row>
    <row r="897" spans="1:11" ht="12.75">
      <c r="A897" s="86" t="s">
        <v>520</v>
      </c>
      <c r="B897" s="173">
        <v>1</v>
      </c>
      <c r="C897" s="174">
        <v>5</v>
      </c>
      <c r="D897" s="174">
        <v>20</v>
      </c>
      <c r="E897" s="183">
        <v>50</v>
      </c>
      <c r="F897" s="222">
        <v>0</v>
      </c>
      <c r="G897" s="173">
        <v>19</v>
      </c>
      <c r="H897" s="175">
        <v>57</v>
      </c>
      <c r="I897" s="175">
        <v>54</v>
      </c>
      <c r="J897" s="183">
        <v>21</v>
      </c>
      <c r="K897" s="190">
        <v>71</v>
      </c>
    </row>
    <row r="898" spans="1:11" ht="12.75">
      <c r="A898" s="86" t="s">
        <v>521</v>
      </c>
      <c r="B898" s="173">
        <v>6</v>
      </c>
      <c r="C898" s="174">
        <v>9</v>
      </c>
      <c r="D898" s="174">
        <v>80</v>
      </c>
      <c r="E898" s="183">
        <v>333</v>
      </c>
      <c r="F898" s="222">
        <v>0</v>
      </c>
      <c r="G898" s="173">
        <v>91</v>
      </c>
      <c r="H898" s="175">
        <v>329</v>
      </c>
      <c r="I898" s="175">
        <v>346</v>
      </c>
      <c r="J898" s="183">
        <v>77</v>
      </c>
      <c r="K898" s="190">
        <v>379</v>
      </c>
    </row>
    <row r="899" spans="1:11" ht="12.75">
      <c r="A899" s="86" t="s">
        <v>522</v>
      </c>
      <c r="B899" s="173">
        <v>16</v>
      </c>
      <c r="C899" s="174">
        <v>13</v>
      </c>
      <c r="D899" s="174">
        <v>100</v>
      </c>
      <c r="E899" s="183">
        <v>407</v>
      </c>
      <c r="F899" s="222">
        <v>0</v>
      </c>
      <c r="G899" s="173">
        <v>118</v>
      </c>
      <c r="H899" s="175">
        <v>406</v>
      </c>
      <c r="I899" s="175">
        <v>415</v>
      </c>
      <c r="J899" s="183">
        <v>98</v>
      </c>
      <c r="K899" s="190">
        <v>477</v>
      </c>
    </row>
    <row r="900" spans="1:11" ht="12.75">
      <c r="A900" s="86" t="s">
        <v>523</v>
      </c>
      <c r="B900" s="173">
        <v>11</v>
      </c>
      <c r="C900" s="174">
        <v>13</v>
      </c>
      <c r="D900" s="174">
        <v>129</v>
      </c>
      <c r="E900" s="183">
        <v>422</v>
      </c>
      <c r="F900" s="222">
        <v>0</v>
      </c>
      <c r="G900" s="173">
        <v>123</v>
      </c>
      <c r="H900" s="175">
        <v>444</v>
      </c>
      <c r="I900" s="175">
        <v>436</v>
      </c>
      <c r="J900" s="183">
        <v>129</v>
      </c>
      <c r="K900" s="190">
        <v>513</v>
      </c>
    </row>
    <row r="901" spans="1:11" ht="12.75">
      <c r="A901" s="86" t="s">
        <v>524</v>
      </c>
      <c r="B901" s="173">
        <v>5</v>
      </c>
      <c r="C901" s="174">
        <v>3</v>
      </c>
      <c r="D901" s="174">
        <v>17</v>
      </c>
      <c r="E901" s="183">
        <v>140</v>
      </c>
      <c r="F901" s="222">
        <v>0</v>
      </c>
      <c r="G901" s="173">
        <v>20</v>
      </c>
      <c r="H901" s="175">
        <v>144</v>
      </c>
      <c r="I901" s="175">
        <v>144</v>
      </c>
      <c r="J901" s="183">
        <v>20</v>
      </c>
      <c r="K901" s="190">
        <v>155</v>
      </c>
    </row>
    <row r="902" spans="1:11" ht="12.75">
      <c r="A902" s="86" t="s">
        <v>525</v>
      </c>
      <c r="B902" s="173">
        <v>16</v>
      </c>
      <c r="C902" s="174">
        <v>8</v>
      </c>
      <c r="D902" s="174">
        <v>68</v>
      </c>
      <c r="E902" s="183">
        <v>364</v>
      </c>
      <c r="F902" s="222">
        <v>0</v>
      </c>
      <c r="G902" s="173">
        <v>69</v>
      </c>
      <c r="H902" s="175">
        <v>379</v>
      </c>
      <c r="I902" s="175">
        <v>381</v>
      </c>
      <c r="J902" s="183">
        <v>65</v>
      </c>
      <c r="K902" s="219">
        <v>402</v>
      </c>
    </row>
    <row r="903" spans="1:11" ht="12.75">
      <c r="A903" s="86" t="s">
        <v>526</v>
      </c>
      <c r="B903" s="137">
        <v>8</v>
      </c>
      <c r="C903" s="139">
        <v>2</v>
      </c>
      <c r="D903" s="139">
        <v>51</v>
      </c>
      <c r="E903" s="280">
        <v>360</v>
      </c>
      <c r="F903" s="378">
        <v>0</v>
      </c>
      <c r="G903" s="137">
        <v>58</v>
      </c>
      <c r="H903" s="138">
        <v>355</v>
      </c>
      <c r="I903" s="138">
        <v>356</v>
      </c>
      <c r="J903" s="280">
        <v>54</v>
      </c>
      <c r="K903" s="136">
        <v>388</v>
      </c>
    </row>
    <row r="904" spans="1:11" ht="12.75">
      <c r="A904" s="86" t="s">
        <v>725</v>
      </c>
      <c r="B904" s="141">
        <v>7</v>
      </c>
      <c r="C904" s="142">
        <v>2</v>
      </c>
      <c r="D904" s="142">
        <v>37</v>
      </c>
      <c r="E904" s="379">
        <v>127</v>
      </c>
      <c r="F904" s="380">
        <v>0</v>
      </c>
      <c r="G904" s="141">
        <v>47</v>
      </c>
      <c r="H904" s="143">
        <v>126</v>
      </c>
      <c r="I904" s="143">
        <v>127</v>
      </c>
      <c r="J904" s="379">
        <v>43</v>
      </c>
      <c r="K904" s="391">
        <v>153</v>
      </c>
    </row>
    <row r="905" spans="1:11" ht="12.75">
      <c r="A905" s="86" t="s">
        <v>726</v>
      </c>
      <c r="B905" s="381">
        <v>5</v>
      </c>
      <c r="C905" s="382">
        <v>5</v>
      </c>
      <c r="D905" s="382">
        <v>33</v>
      </c>
      <c r="E905" s="383">
        <v>72</v>
      </c>
      <c r="F905" s="384">
        <v>0</v>
      </c>
      <c r="G905" s="381">
        <v>36</v>
      </c>
      <c r="H905" s="385">
        <v>77</v>
      </c>
      <c r="I905" s="385">
        <v>74</v>
      </c>
      <c r="J905" s="383">
        <v>38</v>
      </c>
      <c r="K905" s="392">
        <v>100</v>
      </c>
    </row>
    <row r="906" spans="1:11" ht="12.75">
      <c r="A906" s="86" t="s">
        <v>57</v>
      </c>
      <c r="B906" s="386">
        <v>23</v>
      </c>
      <c r="C906" s="387">
        <v>11</v>
      </c>
      <c r="D906" s="387">
        <v>224</v>
      </c>
      <c r="E906" s="388">
        <v>860</v>
      </c>
      <c r="F906" s="389">
        <v>0</v>
      </c>
      <c r="G906" s="386">
        <v>258</v>
      </c>
      <c r="H906" s="390">
        <v>854</v>
      </c>
      <c r="I906" s="390">
        <v>877</v>
      </c>
      <c r="J906" s="388">
        <v>235</v>
      </c>
      <c r="K906" s="393">
        <v>963</v>
      </c>
    </row>
    <row r="907" spans="1:11" ht="12.75">
      <c r="A907" s="32" t="s">
        <v>2</v>
      </c>
      <c r="B907" s="16">
        <f aca="true" t="shared" si="32" ref="B907:K907">SUM(B885:B906)</f>
        <v>203</v>
      </c>
      <c r="C907" s="16">
        <f t="shared" si="32"/>
        <v>163</v>
      </c>
      <c r="D907" s="16">
        <f t="shared" si="32"/>
        <v>1520</v>
      </c>
      <c r="E907" s="16">
        <f t="shared" si="32"/>
        <v>6887</v>
      </c>
      <c r="F907" s="16">
        <f t="shared" si="32"/>
        <v>0</v>
      </c>
      <c r="G907" s="16">
        <f t="shared" si="32"/>
        <v>1750</v>
      </c>
      <c r="H907" s="16">
        <f t="shared" si="32"/>
        <v>6932</v>
      </c>
      <c r="I907" s="16">
        <f t="shared" si="32"/>
        <v>7090</v>
      </c>
      <c r="J907" s="16">
        <f t="shared" si="32"/>
        <v>1535</v>
      </c>
      <c r="K907" s="16">
        <f t="shared" si="32"/>
        <v>7862</v>
      </c>
    </row>
    <row r="908" spans="1:11" ht="13.5" thickBot="1">
      <c r="A908" s="35"/>
      <c r="B908" s="17"/>
      <c r="C908" s="17"/>
      <c r="D908" s="17"/>
      <c r="E908" s="17"/>
      <c r="F908" s="17"/>
      <c r="G908" s="17"/>
      <c r="H908" s="17"/>
      <c r="I908" s="17"/>
      <c r="J908" s="17"/>
      <c r="K908" s="17"/>
    </row>
    <row r="909" spans="1:11" ht="13.5" thickBot="1">
      <c r="A909" s="18" t="s">
        <v>91</v>
      </c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ht="12.75">
      <c r="A910" s="9" t="s">
        <v>310</v>
      </c>
      <c r="B910" s="300">
        <v>5</v>
      </c>
      <c r="C910" s="168">
        <v>4</v>
      </c>
      <c r="D910" s="168">
        <v>67</v>
      </c>
      <c r="E910" s="181">
        <v>290</v>
      </c>
      <c r="F910" s="169">
        <v>0</v>
      </c>
      <c r="G910" s="181">
        <v>69</v>
      </c>
      <c r="H910" s="169">
        <v>291</v>
      </c>
      <c r="I910" s="167">
        <v>300</v>
      </c>
      <c r="J910" s="169">
        <v>65</v>
      </c>
      <c r="K910" s="205">
        <v>334</v>
      </c>
    </row>
    <row r="911" spans="1:11" ht="12.75">
      <c r="A911" s="9" t="s">
        <v>311</v>
      </c>
      <c r="B911" s="300">
        <v>5</v>
      </c>
      <c r="C911" s="174">
        <v>4</v>
      </c>
      <c r="D911" s="174">
        <v>92</v>
      </c>
      <c r="E911" s="183">
        <v>425</v>
      </c>
      <c r="F911" s="175">
        <v>0</v>
      </c>
      <c r="G911" s="183">
        <v>97</v>
      </c>
      <c r="H911" s="175">
        <v>428</v>
      </c>
      <c r="I911" s="173">
        <v>427</v>
      </c>
      <c r="J911" s="175">
        <v>96</v>
      </c>
      <c r="K911" s="206">
        <v>471</v>
      </c>
    </row>
    <row r="912" spans="1:11" ht="12.75">
      <c r="A912" s="9" t="s">
        <v>413</v>
      </c>
      <c r="B912" s="300">
        <v>8</v>
      </c>
      <c r="C912" s="174">
        <v>2</v>
      </c>
      <c r="D912" s="174">
        <v>116</v>
      </c>
      <c r="E912" s="201">
        <v>306</v>
      </c>
      <c r="F912" s="172">
        <v>0</v>
      </c>
      <c r="G912" s="201">
        <v>124</v>
      </c>
      <c r="H912" s="172">
        <v>301</v>
      </c>
      <c r="I912" s="173">
        <v>312</v>
      </c>
      <c r="J912" s="175">
        <v>114</v>
      </c>
      <c r="K912" s="206">
        <v>355</v>
      </c>
    </row>
    <row r="913" spans="1:11" ht="12.75">
      <c r="A913" s="9" t="s">
        <v>414</v>
      </c>
      <c r="B913" s="300">
        <v>6</v>
      </c>
      <c r="C913" s="174">
        <v>9</v>
      </c>
      <c r="D913" s="174">
        <v>96</v>
      </c>
      <c r="E913" s="183">
        <v>368</v>
      </c>
      <c r="F913" s="175">
        <v>0</v>
      </c>
      <c r="G913" s="183">
        <v>111</v>
      </c>
      <c r="H913" s="175">
        <v>371</v>
      </c>
      <c r="I913" s="173">
        <v>382</v>
      </c>
      <c r="J913" s="175">
        <v>99</v>
      </c>
      <c r="K913" s="206">
        <v>431</v>
      </c>
    </row>
    <row r="914" spans="1:11" ht="12.75">
      <c r="A914" s="9" t="s">
        <v>312</v>
      </c>
      <c r="B914" s="300">
        <v>6</v>
      </c>
      <c r="C914" s="174">
        <v>4</v>
      </c>
      <c r="D914" s="174">
        <v>103</v>
      </c>
      <c r="E914" s="183">
        <v>339</v>
      </c>
      <c r="F914" s="175">
        <v>0</v>
      </c>
      <c r="G914" s="183">
        <v>118</v>
      </c>
      <c r="H914" s="175">
        <v>332</v>
      </c>
      <c r="I914" s="173">
        <v>341</v>
      </c>
      <c r="J914" s="175">
        <v>106</v>
      </c>
      <c r="K914" s="206">
        <v>417</v>
      </c>
    </row>
    <row r="915" spans="1:11" ht="12.75">
      <c r="A915" s="9" t="s">
        <v>313</v>
      </c>
      <c r="B915" s="300">
        <v>5</v>
      </c>
      <c r="C915" s="174">
        <v>2</v>
      </c>
      <c r="D915" s="174">
        <v>58</v>
      </c>
      <c r="E915" s="183">
        <v>279</v>
      </c>
      <c r="F915" s="175">
        <v>0</v>
      </c>
      <c r="G915" s="183">
        <v>55</v>
      </c>
      <c r="H915" s="175">
        <v>286</v>
      </c>
      <c r="I915" s="173">
        <v>287</v>
      </c>
      <c r="J915" s="175">
        <v>52</v>
      </c>
      <c r="K915" s="206">
        <v>325</v>
      </c>
    </row>
    <row r="916" spans="1:11" ht="12.75">
      <c r="A916" s="9" t="s">
        <v>415</v>
      </c>
      <c r="B916" s="300">
        <v>8</v>
      </c>
      <c r="C916" s="174">
        <v>7</v>
      </c>
      <c r="D916" s="174">
        <v>117</v>
      </c>
      <c r="E916" s="183">
        <v>281</v>
      </c>
      <c r="F916" s="175">
        <v>0</v>
      </c>
      <c r="G916" s="183">
        <v>128</v>
      </c>
      <c r="H916" s="175">
        <v>280</v>
      </c>
      <c r="I916" s="173">
        <v>287</v>
      </c>
      <c r="J916" s="175">
        <v>122</v>
      </c>
      <c r="K916" s="206">
        <v>358</v>
      </c>
    </row>
    <row r="917" spans="1:11" ht="12.75">
      <c r="A917" s="9" t="s">
        <v>416</v>
      </c>
      <c r="B917" s="300">
        <v>7</v>
      </c>
      <c r="C917" s="174">
        <v>4</v>
      </c>
      <c r="D917" s="174">
        <v>111</v>
      </c>
      <c r="E917" s="183">
        <v>332</v>
      </c>
      <c r="F917" s="175">
        <v>0</v>
      </c>
      <c r="G917" s="183">
        <v>118</v>
      </c>
      <c r="H917" s="175">
        <v>335</v>
      </c>
      <c r="I917" s="173">
        <v>349</v>
      </c>
      <c r="J917" s="175">
        <v>103</v>
      </c>
      <c r="K917" s="206">
        <v>408</v>
      </c>
    </row>
    <row r="918" spans="1:11" ht="12.75">
      <c r="A918" s="9" t="s">
        <v>417</v>
      </c>
      <c r="B918" s="300">
        <v>3</v>
      </c>
      <c r="C918" s="174">
        <v>5</v>
      </c>
      <c r="D918" s="174">
        <v>127</v>
      </c>
      <c r="E918" s="183">
        <v>196</v>
      </c>
      <c r="F918" s="175">
        <v>0</v>
      </c>
      <c r="G918" s="183">
        <v>122</v>
      </c>
      <c r="H918" s="175">
        <v>206</v>
      </c>
      <c r="I918" s="173">
        <v>207</v>
      </c>
      <c r="J918" s="175">
        <v>120</v>
      </c>
      <c r="K918" s="206">
        <v>290</v>
      </c>
    </row>
    <row r="919" spans="1:11" ht="12.75">
      <c r="A919" s="9" t="s">
        <v>418</v>
      </c>
      <c r="B919" s="300">
        <v>4</v>
      </c>
      <c r="C919" s="174">
        <v>7</v>
      </c>
      <c r="D919" s="174">
        <v>68</v>
      </c>
      <c r="E919" s="183">
        <v>252</v>
      </c>
      <c r="F919" s="175">
        <v>0</v>
      </c>
      <c r="G919" s="183">
        <v>78</v>
      </c>
      <c r="H919" s="175">
        <v>252</v>
      </c>
      <c r="I919" s="173">
        <v>247</v>
      </c>
      <c r="J919" s="175">
        <v>83</v>
      </c>
      <c r="K919" s="206">
        <v>300</v>
      </c>
    </row>
    <row r="920" spans="1:11" ht="12.75">
      <c r="A920" s="9" t="s">
        <v>419</v>
      </c>
      <c r="B920" s="300">
        <v>8</v>
      </c>
      <c r="C920" s="174">
        <v>1</v>
      </c>
      <c r="D920" s="174">
        <v>28</v>
      </c>
      <c r="E920" s="183">
        <v>159</v>
      </c>
      <c r="F920" s="175">
        <v>0</v>
      </c>
      <c r="G920" s="183">
        <v>30</v>
      </c>
      <c r="H920" s="175">
        <v>166</v>
      </c>
      <c r="I920" s="173">
        <v>170</v>
      </c>
      <c r="J920" s="175">
        <v>26</v>
      </c>
      <c r="K920" s="206">
        <v>183</v>
      </c>
    </row>
    <row r="921" spans="1:11" ht="12.75">
      <c r="A921" s="9" t="s">
        <v>57</v>
      </c>
      <c r="B921" s="300">
        <v>6</v>
      </c>
      <c r="C921" s="174">
        <v>7</v>
      </c>
      <c r="D921" s="174">
        <v>196</v>
      </c>
      <c r="E921" s="183">
        <v>622</v>
      </c>
      <c r="F921" s="177">
        <v>0</v>
      </c>
      <c r="G921" s="183">
        <v>219</v>
      </c>
      <c r="H921" s="175">
        <v>600</v>
      </c>
      <c r="I921" s="173">
        <v>616</v>
      </c>
      <c r="J921" s="175">
        <v>206</v>
      </c>
      <c r="K921" s="206">
        <v>719</v>
      </c>
    </row>
    <row r="922" spans="1:11" ht="12.75">
      <c r="A922" s="32" t="s">
        <v>2</v>
      </c>
      <c r="B922" s="16">
        <f aca="true" t="shared" si="33" ref="B922:J922">SUM(B910:B921)</f>
        <v>71</v>
      </c>
      <c r="C922" s="16">
        <f t="shared" si="33"/>
        <v>56</v>
      </c>
      <c r="D922" s="16">
        <f t="shared" si="33"/>
        <v>1179</v>
      </c>
      <c r="E922" s="16">
        <f t="shared" si="33"/>
        <v>3849</v>
      </c>
      <c r="F922" s="16">
        <f t="shared" si="33"/>
        <v>0</v>
      </c>
      <c r="G922" s="16">
        <f t="shared" si="33"/>
        <v>1269</v>
      </c>
      <c r="H922" s="16">
        <f t="shared" si="33"/>
        <v>3848</v>
      </c>
      <c r="I922" s="16">
        <f t="shared" si="33"/>
        <v>3925</v>
      </c>
      <c r="J922" s="16">
        <f t="shared" si="33"/>
        <v>1192</v>
      </c>
      <c r="K922" s="16">
        <f>SUM(K910:K921)</f>
        <v>4591</v>
      </c>
    </row>
    <row r="923" spans="1:11" ht="13.5" thickBot="1">
      <c r="A923" s="78"/>
      <c r="B923" s="17"/>
      <c r="C923" s="17"/>
      <c r="D923" s="17"/>
      <c r="E923" s="17"/>
      <c r="F923" s="17"/>
      <c r="G923" s="17"/>
      <c r="H923" s="17"/>
      <c r="I923" s="17"/>
      <c r="J923" s="17"/>
      <c r="K923" s="17"/>
    </row>
    <row r="924" spans="1:11" ht="13.5" thickBot="1">
      <c r="A924" s="18" t="s">
        <v>92</v>
      </c>
      <c r="B924" s="5"/>
      <c r="C924" s="5"/>
      <c r="D924" s="5"/>
      <c r="E924" s="5"/>
      <c r="F924" s="5"/>
      <c r="G924" s="5"/>
      <c r="H924" s="5"/>
      <c r="I924" s="5"/>
      <c r="J924" s="5"/>
      <c r="K924" s="5"/>
    </row>
    <row r="925" spans="1:11" ht="12.75">
      <c r="A925" s="86" t="s">
        <v>314</v>
      </c>
      <c r="B925" s="167">
        <v>2</v>
      </c>
      <c r="C925" s="168">
        <v>4</v>
      </c>
      <c r="D925" s="168">
        <v>152</v>
      </c>
      <c r="E925" s="181">
        <v>110</v>
      </c>
      <c r="F925" s="169">
        <v>0</v>
      </c>
      <c r="G925" s="167">
        <v>157</v>
      </c>
      <c r="H925" s="169">
        <v>104</v>
      </c>
      <c r="I925" s="169">
        <v>111</v>
      </c>
      <c r="J925" s="167">
        <v>146</v>
      </c>
      <c r="K925" s="205">
        <v>194</v>
      </c>
    </row>
    <row r="926" spans="1:11" ht="12.75">
      <c r="A926" s="86" t="s">
        <v>315</v>
      </c>
      <c r="B926" s="173">
        <v>2</v>
      </c>
      <c r="C926" s="174">
        <v>3</v>
      </c>
      <c r="D926" s="174">
        <v>125</v>
      </c>
      <c r="E926" s="183">
        <v>227</v>
      </c>
      <c r="F926" s="175">
        <v>0</v>
      </c>
      <c r="G926" s="170">
        <v>134</v>
      </c>
      <c r="H926" s="172">
        <v>218</v>
      </c>
      <c r="I926" s="175">
        <v>224</v>
      </c>
      <c r="J926" s="173">
        <v>126</v>
      </c>
      <c r="K926" s="206">
        <v>301</v>
      </c>
    </row>
    <row r="927" spans="1:11" ht="12.75">
      <c r="A927" s="86" t="s">
        <v>316</v>
      </c>
      <c r="B927" s="173">
        <v>3</v>
      </c>
      <c r="C927" s="174">
        <v>2</v>
      </c>
      <c r="D927" s="174">
        <v>226</v>
      </c>
      <c r="E927" s="183">
        <v>224</v>
      </c>
      <c r="F927" s="175">
        <v>0</v>
      </c>
      <c r="G927" s="170">
        <v>234</v>
      </c>
      <c r="H927" s="172">
        <v>217</v>
      </c>
      <c r="I927" s="175">
        <v>237</v>
      </c>
      <c r="J927" s="173">
        <v>211</v>
      </c>
      <c r="K927" s="206">
        <v>362</v>
      </c>
    </row>
    <row r="928" spans="1:11" ht="12.75">
      <c r="A928" s="86" t="s">
        <v>317</v>
      </c>
      <c r="B928" s="173">
        <v>5</v>
      </c>
      <c r="C928" s="174">
        <v>5</v>
      </c>
      <c r="D928" s="174">
        <v>172</v>
      </c>
      <c r="E928" s="183">
        <v>182</v>
      </c>
      <c r="F928" s="175">
        <v>0</v>
      </c>
      <c r="G928" s="170">
        <v>170</v>
      </c>
      <c r="H928" s="172">
        <v>193</v>
      </c>
      <c r="I928" s="175">
        <v>183</v>
      </c>
      <c r="J928" s="173">
        <v>179</v>
      </c>
      <c r="K928" s="206">
        <v>278</v>
      </c>
    </row>
    <row r="929" spans="1:11" ht="12.75">
      <c r="A929" s="86" t="s">
        <v>318</v>
      </c>
      <c r="B929" s="173">
        <v>4</v>
      </c>
      <c r="C929" s="174">
        <v>6</v>
      </c>
      <c r="D929" s="174">
        <v>132</v>
      </c>
      <c r="E929" s="183">
        <v>177</v>
      </c>
      <c r="F929" s="175">
        <v>0</v>
      </c>
      <c r="G929" s="170">
        <v>144</v>
      </c>
      <c r="H929" s="172">
        <v>172</v>
      </c>
      <c r="I929" s="175">
        <v>168</v>
      </c>
      <c r="J929" s="173">
        <v>146</v>
      </c>
      <c r="K929" s="206">
        <v>259</v>
      </c>
    </row>
    <row r="930" spans="1:11" ht="12.75">
      <c r="A930" s="86" t="s">
        <v>319</v>
      </c>
      <c r="B930" s="173">
        <v>4</v>
      </c>
      <c r="C930" s="174">
        <v>6</v>
      </c>
      <c r="D930" s="174">
        <v>199</v>
      </c>
      <c r="E930" s="183">
        <v>281</v>
      </c>
      <c r="F930" s="175">
        <v>0</v>
      </c>
      <c r="G930" s="170">
        <v>211</v>
      </c>
      <c r="H930" s="172">
        <v>275</v>
      </c>
      <c r="I930" s="175">
        <v>276</v>
      </c>
      <c r="J930" s="173">
        <v>210</v>
      </c>
      <c r="K930" s="206">
        <v>412</v>
      </c>
    </row>
    <row r="931" spans="1:11" ht="12.75">
      <c r="A931" s="86" t="s">
        <v>320</v>
      </c>
      <c r="B931" s="173">
        <v>3</v>
      </c>
      <c r="C931" s="174">
        <v>7</v>
      </c>
      <c r="D931" s="174">
        <v>127</v>
      </c>
      <c r="E931" s="183">
        <v>194</v>
      </c>
      <c r="F931" s="175">
        <v>0</v>
      </c>
      <c r="G931" s="170">
        <v>130</v>
      </c>
      <c r="H931" s="172">
        <v>191</v>
      </c>
      <c r="I931" s="175">
        <v>194</v>
      </c>
      <c r="J931" s="173">
        <v>128</v>
      </c>
      <c r="K931" s="206">
        <v>277</v>
      </c>
    </row>
    <row r="932" spans="1:11" ht="12.75">
      <c r="A932" s="86" t="s">
        <v>321</v>
      </c>
      <c r="B932" s="173">
        <v>4</v>
      </c>
      <c r="C932" s="174">
        <v>6</v>
      </c>
      <c r="D932" s="174">
        <v>208</v>
      </c>
      <c r="E932" s="183">
        <v>395</v>
      </c>
      <c r="F932" s="175">
        <v>0</v>
      </c>
      <c r="G932" s="170">
        <v>226</v>
      </c>
      <c r="H932" s="172">
        <v>382</v>
      </c>
      <c r="I932" s="175">
        <v>399</v>
      </c>
      <c r="J932" s="173">
        <v>204</v>
      </c>
      <c r="K932" s="206">
        <v>507</v>
      </c>
    </row>
    <row r="933" spans="1:11" ht="12.75">
      <c r="A933" s="86" t="s">
        <v>322</v>
      </c>
      <c r="B933" s="173">
        <v>2</v>
      </c>
      <c r="C933" s="174">
        <v>2</v>
      </c>
      <c r="D933" s="174">
        <v>192</v>
      </c>
      <c r="E933" s="183">
        <v>357</v>
      </c>
      <c r="F933" s="175">
        <v>0</v>
      </c>
      <c r="G933" s="170">
        <v>197</v>
      </c>
      <c r="H933" s="172">
        <v>351</v>
      </c>
      <c r="I933" s="175">
        <v>354</v>
      </c>
      <c r="J933" s="173">
        <v>189</v>
      </c>
      <c r="K933" s="206">
        <v>476</v>
      </c>
    </row>
    <row r="934" spans="1:11" ht="12.75">
      <c r="A934" s="86" t="s">
        <v>323</v>
      </c>
      <c r="B934" s="173">
        <v>3</v>
      </c>
      <c r="C934" s="174">
        <v>3</v>
      </c>
      <c r="D934" s="174">
        <v>102</v>
      </c>
      <c r="E934" s="183">
        <v>163</v>
      </c>
      <c r="F934" s="175">
        <v>0</v>
      </c>
      <c r="G934" s="170">
        <v>112</v>
      </c>
      <c r="H934" s="172">
        <v>156</v>
      </c>
      <c r="I934" s="175">
        <v>167</v>
      </c>
      <c r="J934" s="173">
        <v>103</v>
      </c>
      <c r="K934" s="206">
        <v>227</v>
      </c>
    </row>
    <row r="935" spans="1:11" ht="12.75">
      <c r="A935" s="86" t="s">
        <v>324</v>
      </c>
      <c r="B935" s="173">
        <v>4</v>
      </c>
      <c r="C935" s="174">
        <v>2</v>
      </c>
      <c r="D935" s="174">
        <v>143</v>
      </c>
      <c r="E935" s="183">
        <v>208</v>
      </c>
      <c r="F935" s="175">
        <v>0</v>
      </c>
      <c r="G935" s="170">
        <v>153</v>
      </c>
      <c r="H935" s="172">
        <v>200</v>
      </c>
      <c r="I935" s="175">
        <v>206</v>
      </c>
      <c r="J935" s="173">
        <v>148</v>
      </c>
      <c r="K935" s="206">
        <v>300</v>
      </c>
    </row>
    <row r="936" spans="1:11" ht="12.75">
      <c r="A936" s="86" t="s">
        <v>325</v>
      </c>
      <c r="B936" s="173">
        <v>2</v>
      </c>
      <c r="C936" s="174">
        <v>6</v>
      </c>
      <c r="D936" s="174">
        <v>67</v>
      </c>
      <c r="E936" s="183">
        <v>138</v>
      </c>
      <c r="F936" s="175">
        <v>0</v>
      </c>
      <c r="G936" s="170">
        <v>72</v>
      </c>
      <c r="H936" s="172">
        <v>140</v>
      </c>
      <c r="I936" s="175">
        <v>142</v>
      </c>
      <c r="J936" s="173">
        <v>69</v>
      </c>
      <c r="K936" s="206">
        <v>188</v>
      </c>
    </row>
    <row r="937" spans="1:11" ht="12.75">
      <c r="A937" s="86" t="s">
        <v>326</v>
      </c>
      <c r="B937" s="173">
        <v>2</v>
      </c>
      <c r="C937" s="174">
        <v>2</v>
      </c>
      <c r="D937" s="174">
        <v>113</v>
      </c>
      <c r="E937" s="183">
        <v>212</v>
      </c>
      <c r="F937" s="175">
        <v>0</v>
      </c>
      <c r="G937" s="170">
        <v>115</v>
      </c>
      <c r="H937" s="172">
        <v>211</v>
      </c>
      <c r="I937" s="175">
        <v>221</v>
      </c>
      <c r="J937" s="173">
        <v>101</v>
      </c>
      <c r="K937" s="206">
        <v>262</v>
      </c>
    </row>
    <row r="938" spans="1:11" ht="12.75">
      <c r="A938" s="86" t="s">
        <v>327</v>
      </c>
      <c r="B938" s="173">
        <v>3</v>
      </c>
      <c r="C938" s="174">
        <v>2</v>
      </c>
      <c r="D938" s="174">
        <v>108</v>
      </c>
      <c r="E938" s="183">
        <v>235</v>
      </c>
      <c r="F938" s="175">
        <v>0</v>
      </c>
      <c r="G938" s="170">
        <v>103</v>
      </c>
      <c r="H938" s="172">
        <v>233</v>
      </c>
      <c r="I938" s="175">
        <v>246</v>
      </c>
      <c r="J938" s="173">
        <v>96</v>
      </c>
      <c r="K938" s="206">
        <v>302</v>
      </c>
    </row>
    <row r="939" spans="1:11" ht="12.75">
      <c r="A939" s="86" t="s">
        <v>328</v>
      </c>
      <c r="B939" s="173">
        <v>1</v>
      </c>
      <c r="C939" s="174">
        <v>5</v>
      </c>
      <c r="D939" s="174">
        <v>90</v>
      </c>
      <c r="E939" s="183">
        <v>197</v>
      </c>
      <c r="F939" s="175">
        <v>0</v>
      </c>
      <c r="G939" s="170">
        <v>99</v>
      </c>
      <c r="H939" s="172">
        <v>190</v>
      </c>
      <c r="I939" s="175">
        <v>198</v>
      </c>
      <c r="J939" s="173">
        <v>86</v>
      </c>
      <c r="K939" s="206">
        <v>256</v>
      </c>
    </row>
    <row r="940" spans="1:11" ht="12.75">
      <c r="A940" s="86" t="s">
        <v>329</v>
      </c>
      <c r="B940" s="173">
        <v>6</v>
      </c>
      <c r="C940" s="174">
        <v>5</v>
      </c>
      <c r="D940" s="174">
        <v>131</v>
      </c>
      <c r="E940" s="183">
        <v>246</v>
      </c>
      <c r="F940" s="175">
        <v>0</v>
      </c>
      <c r="G940" s="170">
        <v>131</v>
      </c>
      <c r="H940" s="172">
        <v>253</v>
      </c>
      <c r="I940" s="175">
        <v>257</v>
      </c>
      <c r="J940" s="173">
        <v>128</v>
      </c>
      <c r="K940" s="206">
        <v>335</v>
      </c>
    </row>
    <row r="941" spans="1:11" ht="12.75">
      <c r="A941" s="86" t="s">
        <v>330</v>
      </c>
      <c r="B941" s="173">
        <v>3</v>
      </c>
      <c r="C941" s="174">
        <v>6</v>
      </c>
      <c r="D941" s="174">
        <v>127</v>
      </c>
      <c r="E941" s="183">
        <v>343</v>
      </c>
      <c r="F941" s="175">
        <v>0</v>
      </c>
      <c r="G941" s="170">
        <v>146</v>
      </c>
      <c r="H941" s="172">
        <v>320</v>
      </c>
      <c r="I941" s="175">
        <v>349</v>
      </c>
      <c r="J941" s="173">
        <v>121</v>
      </c>
      <c r="K941" s="206">
        <v>414</v>
      </c>
    </row>
    <row r="942" spans="1:11" ht="12.75">
      <c r="A942" s="86" t="s">
        <v>331</v>
      </c>
      <c r="B942" s="173">
        <v>1</v>
      </c>
      <c r="C942" s="174">
        <v>3</v>
      </c>
      <c r="D942" s="174">
        <v>93</v>
      </c>
      <c r="E942" s="183">
        <v>228</v>
      </c>
      <c r="F942" s="175">
        <v>0</v>
      </c>
      <c r="G942" s="170">
        <v>92</v>
      </c>
      <c r="H942" s="172">
        <v>226</v>
      </c>
      <c r="I942" s="175">
        <v>233</v>
      </c>
      <c r="J942" s="173">
        <v>86</v>
      </c>
      <c r="K942" s="206">
        <v>295</v>
      </c>
    </row>
    <row r="943" spans="1:11" ht="12.75">
      <c r="A943" s="86" t="s">
        <v>332</v>
      </c>
      <c r="B943" s="173">
        <v>3</v>
      </c>
      <c r="C943" s="174">
        <v>3</v>
      </c>
      <c r="D943" s="174">
        <v>152</v>
      </c>
      <c r="E943" s="183">
        <v>350</v>
      </c>
      <c r="F943" s="175">
        <v>0</v>
      </c>
      <c r="G943" s="170">
        <v>160</v>
      </c>
      <c r="H943" s="172">
        <v>338</v>
      </c>
      <c r="I943" s="175">
        <v>345</v>
      </c>
      <c r="J943" s="173">
        <v>151</v>
      </c>
      <c r="K943" s="206">
        <v>448</v>
      </c>
    </row>
    <row r="944" spans="1:11" ht="12.75">
      <c r="A944" s="86" t="s">
        <v>333</v>
      </c>
      <c r="B944" s="173">
        <v>5</v>
      </c>
      <c r="C944" s="174">
        <v>3</v>
      </c>
      <c r="D944" s="174">
        <v>125</v>
      </c>
      <c r="E944" s="183">
        <v>337</v>
      </c>
      <c r="F944" s="175">
        <v>0</v>
      </c>
      <c r="G944" s="170">
        <v>131</v>
      </c>
      <c r="H944" s="172">
        <v>343</v>
      </c>
      <c r="I944" s="175">
        <v>354</v>
      </c>
      <c r="J944" s="173">
        <v>116</v>
      </c>
      <c r="K944" s="206">
        <v>414</v>
      </c>
    </row>
    <row r="945" spans="1:11" ht="12.75">
      <c r="A945" s="86" t="s">
        <v>334</v>
      </c>
      <c r="B945" s="173">
        <v>0</v>
      </c>
      <c r="C945" s="174">
        <v>0</v>
      </c>
      <c r="D945" s="174">
        <v>161</v>
      </c>
      <c r="E945" s="183">
        <v>417</v>
      </c>
      <c r="F945" s="175">
        <v>0</v>
      </c>
      <c r="G945" s="170">
        <v>170</v>
      </c>
      <c r="H945" s="172">
        <v>396</v>
      </c>
      <c r="I945" s="175">
        <v>394</v>
      </c>
      <c r="J945" s="173">
        <v>166</v>
      </c>
      <c r="K945" s="206">
        <v>496</v>
      </c>
    </row>
    <row r="946" spans="1:11" ht="12.75">
      <c r="A946" s="86" t="s">
        <v>335</v>
      </c>
      <c r="B946" s="173">
        <v>4</v>
      </c>
      <c r="C946" s="174">
        <v>4</v>
      </c>
      <c r="D946" s="174">
        <v>142</v>
      </c>
      <c r="E946" s="183">
        <v>302</v>
      </c>
      <c r="F946" s="175">
        <v>0</v>
      </c>
      <c r="G946" s="170">
        <v>143</v>
      </c>
      <c r="H946" s="172">
        <v>302</v>
      </c>
      <c r="I946" s="175">
        <v>310</v>
      </c>
      <c r="J946" s="173">
        <v>131</v>
      </c>
      <c r="K946" s="206">
        <v>396</v>
      </c>
    </row>
    <row r="947" spans="1:11" ht="12.75">
      <c r="A947" s="86" t="s">
        <v>420</v>
      </c>
      <c r="B947" s="173">
        <v>2</v>
      </c>
      <c r="C947" s="174">
        <v>0</v>
      </c>
      <c r="D947" s="174">
        <v>10</v>
      </c>
      <c r="E947" s="183">
        <v>73</v>
      </c>
      <c r="F947" s="175">
        <v>0</v>
      </c>
      <c r="G947" s="170">
        <v>16</v>
      </c>
      <c r="H947" s="172">
        <v>70</v>
      </c>
      <c r="I947" s="175">
        <v>71</v>
      </c>
      <c r="J947" s="173">
        <v>15</v>
      </c>
      <c r="K947" s="206">
        <v>76</v>
      </c>
    </row>
    <row r="948" spans="1:11" ht="12.75">
      <c r="A948" s="86" t="s">
        <v>421</v>
      </c>
      <c r="B948" s="173">
        <v>1</v>
      </c>
      <c r="C948" s="174">
        <v>2</v>
      </c>
      <c r="D948" s="174">
        <v>95</v>
      </c>
      <c r="E948" s="183">
        <v>299</v>
      </c>
      <c r="F948" s="175">
        <v>0</v>
      </c>
      <c r="G948" s="170">
        <v>104</v>
      </c>
      <c r="H948" s="172">
        <v>297</v>
      </c>
      <c r="I948" s="175">
        <v>300</v>
      </c>
      <c r="J948" s="173">
        <v>96</v>
      </c>
      <c r="K948" s="206">
        <v>358</v>
      </c>
    </row>
    <row r="949" spans="1:11" ht="12.75">
      <c r="A949" s="86" t="s">
        <v>422</v>
      </c>
      <c r="B949" s="173">
        <v>2</v>
      </c>
      <c r="C949" s="174">
        <v>4</v>
      </c>
      <c r="D949" s="174">
        <v>61</v>
      </c>
      <c r="E949" s="183">
        <v>291</v>
      </c>
      <c r="F949" s="175">
        <v>0</v>
      </c>
      <c r="G949" s="170">
        <v>71</v>
      </c>
      <c r="H949" s="172">
        <v>285</v>
      </c>
      <c r="I949" s="175">
        <v>280</v>
      </c>
      <c r="J949" s="173">
        <v>74</v>
      </c>
      <c r="K949" s="206">
        <v>313</v>
      </c>
    </row>
    <row r="950" spans="1:11" ht="12.75">
      <c r="A950" s="86" t="s">
        <v>423</v>
      </c>
      <c r="B950" s="173">
        <v>2</v>
      </c>
      <c r="C950" s="174">
        <v>2</v>
      </c>
      <c r="D950" s="174">
        <v>502</v>
      </c>
      <c r="E950" s="183">
        <v>103</v>
      </c>
      <c r="F950" s="175">
        <v>0</v>
      </c>
      <c r="G950" s="170">
        <v>490</v>
      </c>
      <c r="H950" s="172">
        <v>114</v>
      </c>
      <c r="I950" s="175">
        <v>117</v>
      </c>
      <c r="J950" s="173">
        <v>488</v>
      </c>
      <c r="K950" s="206">
        <v>386</v>
      </c>
    </row>
    <row r="951" spans="1:11" ht="12.75">
      <c r="A951" s="86" t="s">
        <v>424</v>
      </c>
      <c r="B951" s="173">
        <v>0</v>
      </c>
      <c r="C951" s="174">
        <v>1</v>
      </c>
      <c r="D951" s="174">
        <v>29</v>
      </c>
      <c r="E951" s="183">
        <v>115</v>
      </c>
      <c r="F951" s="175">
        <v>0</v>
      </c>
      <c r="G951" s="170">
        <v>28</v>
      </c>
      <c r="H951" s="172">
        <v>113</v>
      </c>
      <c r="I951" s="175">
        <v>115</v>
      </c>
      <c r="J951" s="173">
        <v>28</v>
      </c>
      <c r="K951" s="206">
        <v>129</v>
      </c>
    </row>
    <row r="952" spans="1:11" ht="12.75">
      <c r="A952" s="86" t="s">
        <v>425</v>
      </c>
      <c r="B952" s="173">
        <v>1</v>
      </c>
      <c r="C952" s="174">
        <v>2</v>
      </c>
      <c r="D952" s="174">
        <v>58</v>
      </c>
      <c r="E952" s="183">
        <v>175</v>
      </c>
      <c r="F952" s="175">
        <v>0</v>
      </c>
      <c r="G952" s="170">
        <v>55</v>
      </c>
      <c r="H952" s="172">
        <v>177</v>
      </c>
      <c r="I952" s="175">
        <v>173</v>
      </c>
      <c r="J952" s="173">
        <v>59</v>
      </c>
      <c r="K952" s="206">
        <v>195</v>
      </c>
    </row>
    <row r="953" spans="1:11" ht="12.75">
      <c r="A953" s="86" t="s">
        <v>426</v>
      </c>
      <c r="B953" s="173">
        <v>2</v>
      </c>
      <c r="C953" s="174">
        <v>1</v>
      </c>
      <c r="D953" s="174">
        <v>38</v>
      </c>
      <c r="E953" s="183">
        <v>88</v>
      </c>
      <c r="F953" s="175">
        <v>0</v>
      </c>
      <c r="G953" s="170">
        <v>37</v>
      </c>
      <c r="H953" s="172">
        <v>90</v>
      </c>
      <c r="I953" s="175">
        <v>92</v>
      </c>
      <c r="J953" s="173">
        <v>37</v>
      </c>
      <c r="K953" s="206">
        <v>115</v>
      </c>
    </row>
    <row r="954" spans="1:11" ht="12.75">
      <c r="A954" s="86" t="s">
        <v>427</v>
      </c>
      <c r="B954" s="173">
        <v>0</v>
      </c>
      <c r="C954" s="174">
        <v>0</v>
      </c>
      <c r="D954" s="174">
        <v>20</v>
      </c>
      <c r="E954" s="183">
        <v>82</v>
      </c>
      <c r="F954" s="175">
        <v>0</v>
      </c>
      <c r="G954" s="170">
        <v>27</v>
      </c>
      <c r="H954" s="172">
        <v>73</v>
      </c>
      <c r="I954" s="175">
        <v>77</v>
      </c>
      <c r="J954" s="173">
        <v>24</v>
      </c>
      <c r="K954" s="206">
        <v>94</v>
      </c>
    </row>
    <row r="955" spans="1:11" ht="12.75">
      <c r="A955" s="86" t="s">
        <v>428</v>
      </c>
      <c r="B955" s="173">
        <v>2</v>
      </c>
      <c r="C955" s="174">
        <v>2</v>
      </c>
      <c r="D955" s="174">
        <v>75</v>
      </c>
      <c r="E955" s="183">
        <v>130</v>
      </c>
      <c r="F955" s="175">
        <v>0</v>
      </c>
      <c r="G955" s="170">
        <v>77</v>
      </c>
      <c r="H955" s="172">
        <v>130</v>
      </c>
      <c r="I955" s="175">
        <v>129</v>
      </c>
      <c r="J955" s="173">
        <v>73</v>
      </c>
      <c r="K955" s="206">
        <v>161</v>
      </c>
    </row>
    <row r="956" spans="1:11" ht="12.75">
      <c r="A956" s="240" t="s">
        <v>429</v>
      </c>
      <c r="B956" s="173">
        <v>0</v>
      </c>
      <c r="C956" s="171">
        <v>1</v>
      </c>
      <c r="D956" s="171">
        <v>53</v>
      </c>
      <c r="E956" s="201">
        <v>66</v>
      </c>
      <c r="F956" s="175">
        <v>0</v>
      </c>
      <c r="G956" s="251">
        <v>50</v>
      </c>
      <c r="H956" s="296">
        <v>67</v>
      </c>
      <c r="I956" s="172">
        <v>61</v>
      </c>
      <c r="J956" s="170">
        <v>55</v>
      </c>
      <c r="K956" s="207">
        <v>101</v>
      </c>
    </row>
    <row r="957" spans="1:11" ht="12.75">
      <c r="A957" s="240" t="s">
        <v>57</v>
      </c>
      <c r="B957" s="173">
        <v>23</v>
      </c>
      <c r="C957" s="179">
        <v>19</v>
      </c>
      <c r="D957" s="179">
        <v>1357</v>
      </c>
      <c r="E957" s="220">
        <v>1900</v>
      </c>
      <c r="F957" s="175">
        <v>0</v>
      </c>
      <c r="G957" s="178">
        <v>1483</v>
      </c>
      <c r="H957" s="180">
        <v>1795</v>
      </c>
      <c r="I957" s="180">
        <v>1858</v>
      </c>
      <c r="J957" s="178">
        <v>1420</v>
      </c>
      <c r="K957" s="214">
        <v>2544</v>
      </c>
    </row>
    <row r="958" spans="1:11" ht="12.75">
      <c r="A958" s="32" t="s">
        <v>2</v>
      </c>
      <c r="B958" s="16">
        <f aca="true" t="shared" si="34" ref="B958:K958">SUM(B925:B957)</f>
        <v>101</v>
      </c>
      <c r="C958" s="16">
        <f t="shared" si="34"/>
        <v>119</v>
      </c>
      <c r="D958" s="16">
        <f t="shared" si="34"/>
        <v>5385</v>
      </c>
      <c r="E958" s="16">
        <f t="shared" si="34"/>
        <v>8845</v>
      </c>
      <c r="F958" s="16">
        <f t="shared" si="34"/>
        <v>0</v>
      </c>
      <c r="G958" s="16">
        <f t="shared" si="34"/>
        <v>5668</v>
      </c>
      <c r="H958" s="16">
        <f t="shared" si="34"/>
        <v>8622</v>
      </c>
      <c r="I958" s="16">
        <f t="shared" si="34"/>
        <v>8841</v>
      </c>
      <c r="J958" s="16">
        <f>SUM(J925:J957)</f>
        <v>5410</v>
      </c>
      <c r="K958" s="16">
        <f t="shared" si="34"/>
        <v>11871</v>
      </c>
    </row>
    <row r="959" spans="1:11" ht="13.5" thickBot="1">
      <c r="A959" s="80"/>
      <c r="B959" s="17"/>
      <c r="C959" s="17"/>
      <c r="D959" s="17"/>
      <c r="E959" s="17"/>
      <c r="F959" s="17"/>
      <c r="G959" s="17"/>
      <c r="H959" s="17"/>
      <c r="I959" s="17"/>
      <c r="J959" s="17"/>
      <c r="K959" s="17"/>
    </row>
    <row r="960" spans="1:11" ht="19.5" customHeight="1" thickBot="1">
      <c r="A960" s="18" t="s">
        <v>93</v>
      </c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ht="12.75">
      <c r="A961" s="9">
        <v>1</v>
      </c>
      <c r="B961" s="86">
        <v>10</v>
      </c>
      <c r="C961" s="168">
        <v>5</v>
      </c>
      <c r="D961" s="168">
        <v>59</v>
      </c>
      <c r="E961" s="181">
        <v>347</v>
      </c>
      <c r="F961" s="169">
        <v>0</v>
      </c>
      <c r="G961" s="181">
        <v>79</v>
      </c>
      <c r="H961" s="169">
        <v>337</v>
      </c>
      <c r="I961" s="167">
        <v>344</v>
      </c>
      <c r="J961" s="169">
        <v>73</v>
      </c>
      <c r="K961" s="205">
        <v>389</v>
      </c>
    </row>
    <row r="962" spans="1:11" ht="12.75">
      <c r="A962" s="9">
        <v>2</v>
      </c>
      <c r="B962" s="86">
        <v>8</v>
      </c>
      <c r="C962" s="174">
        <v>6</v>
      </c>
      <c r="D962" s="174">
        <v>59</v>
      </c>
      <c r="E962" s="183">
        <v>253</v>
      </c>
      <c r="F962" s="175">
        <v>0</v>
      </c>
      <c r="G962" s="183">
        <v>57</v>
      </c>
      <c r="H962" s="175">
        <v>266</v>
      </c>
      <c r="I962" s="173">
        <v>263</v>
      </c>
      <c r="J962" s="175">
        <v>56</v>
      </c>
      <c r="K962" s="206">
        <v>291</v>
      </c>
    </row>
    <row r="963" spans="1:11" ht="12.75">
      <c r="A963" s="9">
        <v>3</v>
      </c>
      <c r="B963" s="86">
        <v>14</v>
      </c>
      <c r="C963" s="174">
        <v>4</v>
      </c>
      <c r="D963" s="174">
        <v>56</v>
      </c>
      <c r="E963" s="201">
        <v>305</v>
      </c>
      <c r="F963" s="172">
        <v>1</v>
      </c>
      <c r="G963" s="201">
        <v>66</v>
      </c>
      <c r="H963" s="172">
        <v>306</v>
      </c>
      <c r="I963" s="173">
        <v>311</v>
      </c>
      <c r="J963" s="175">
        <v>61</v>
      </c>
      <c r="K963" s="206">
        <v>348</v>
      </c>
    </row>
    <row r="964" spans="1:11" ht="12.75">
      <c r="A964" s="9">
        <v>4</v>
      </c>
      <c r="B964" s="86">
        <v>6</v>
      </c>
      <c r="C964" s="174">
        <v>6</v>
      </c>
      <c r="D964" s="174">
        <v>18</v>
      </c>
      <c r="E964" s="183">
        <v>231</v>
      </c>
      <c r="F964" s="175">
        <v>0</v>
      </c>
      <c r="G964" s="183">
        <v>27</v>
      </c>
      <c r="H964" s="175">
        <v>230</v>
      </c>
      <c r="I964" s="173">
        <v>230</v>
      </c>
      <c r="J964" s="175">
        <v>27</v>
      </c>
      <c r="K964" s="206">
        <v>241</v>
      </c>
    </row>
    <row r="965" spans="1:11" ht="12.75">
      <c r="A965" s="9">
        <v>5</v>
      </c>
      <c r="B965" s="86">
        <v>4</v>
      </c>
      <c r="C965" s="174">
        <v>0</v>
      </c>
      <c r="D965" s="174">
        <v>5</v>
      </c>
      <c r="E965" s="183">
        <v>63</v>
      </c>
      <c r="F965" s="175">
        <v>0</v>
      </c>
      <c r="G965" s="183">
        <v>5</v>
      </c>
      <c r="H965" s="175">
        <v>68</v>
      </c>
      <c r="I965" s="173">
        <v>69</v>
      </c>
      <c r="J965" s="175">
        <v>4</v>
      </c>
      <c r="K965" s="206">
        <v>70</v>
      </c>
    </row>
    <row r="966" spans="1:11" ht="12.75">
      <c r="A966" s="9">
        <v>6</v>
      </c>
      <c r="B966" s="86">
        <v>2</v>
      </c>
      <c r="C966" s="174">
        <v>1</v>
      </c>
      <c r="D966" s="174">
        <v>3</v>
      </c>
      <c r="E966" s="183">
        <v>50</v>
      </c>
      <c r="F966" s="177">
        <v>0</v>
      </c>
      <c r="G966" s="183">
        <v>2</v>
      </c>
      <c r="H966" s="175">
        <v>53</v>
      </c>
      <c r="I966" s="173">
        <v>51</v>
      </c>
      <c r="J966" s="175">
        <v>5</v>
      </c>
      <c r="K966" s="206">
        <v>53</v>
      </c>
    </row>
    <row r="967" spans="1:11" ht="12.75">
      <c r="A967" s="32" t="s">
        <v>2</v>
      </c>
      <c r="B967" s="16">
        <f aca="true" t="shared" si="35" ref="B967:J967">SUM(B961:B966)</f>
        <v>44</v>
      </c>
      <c r="C967" s="16">
        <f t="shared" si="35"/>
        <v>22</v>
      </c>
      <c r="D967" s="16">
        <f t="shared" si="35"/>
        <v>200</v>
      </c>
      <c r="E967" s="16">
        <f t="shared" si="35"/>
        <v>1249</v>
      </c>
      <c r="F967" s="16">
        <f t="shared" si="35"/>
        <v>1</v>
      </c>
      <c r="G967" s="16">
        <f t="shared" si="35"/>
        <v>236</v>
      </c>
      <c r="H967" s="16">
        <f t="shared" si="35"/>
        <v>1260</v>
      </c>
      <c r="I967" s="16">
        <f t="shared" si="35"/>
        <v>1268</v>
      </c>
      <c r="J967" s="16">
        <f t="shared" si="35"/>
        <v>226</v>
      </c>
      <c r="K967" s="16">
        <f>SUM(K961:K966)</f>
        <v>1392</v>
      </c>
    </row>
    <row r="968" spans="1:11" ht="17.25" customHeight="1" thickBot="1">
      <c r="A968" s="77"/>
      <c r="B968" s="30"/>
      <c r="C968" s="30"/>
      <c r="D968" s="30"/>
      <c r="E968" s="30"/>
      <c r="F968" s="30"/>
      <c r="G968" s="30"/>
      <c r="H968" s="30"/>
      <c r="I968" s="30"/>
      <c r="J968" s="30"/>
      <c r="K968" s="30"/>
    </row>
    <row r="969" spans="1:11" ht="13.5" thickBot="1">
      <c r="A969" s="18" t="s">
        <v>94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</row>
    <row r="970" spans="1:11" ht="12.75">
      <c r="A970" s="86" t="s">
        <v>727</v>
      </c>
      <c r="B970" s="167">
        <v>6</v>
      </c>
      <c r="C970" s="182">
        <v>2</v>
      </c>
      <c r="D970" s="168">
        <v>142</v>
      </c>
      <c r="E970" s="181">
        <v>307</v>
      </c>
      <c r="F970" s="168">
        <v>0</v>
      </c>
      <c r="G970" s="167">
        <v>138</v>
      </c>
      <c r="H970" s="169">
        <v>316</v>
      </c>
      <c r="I970" s="205">
        <v>327</v>
      </c>
      <c r="J970" s="169">
        <v>125</v>
      </c>
      <c r="K970" s="167">
        <v>391</v>
      </c>
    </row>
    <row r="971" spans="1:11" ht="12.75">
      <c r="A971" s="86" t="s">
        <v>728</v>
      </c>
      <c r="B971" s="173">
        <v>5</v>
      </c>
      <c r="C971" s="184">
        <v>7</v>
      </c>
      <c r="D971" s="174">
        <v>126</v>
      </c>
      <c r="E971" s="183">
        <v>482</v>
      </c>
      <c r="F971" s="174">
        <v>0</v>
      </c>
      <c r="G971" s="173">
        <v>134</v>
      </c>
      <c r="H971" s="175">
        <v>465</v>
      </c>
      <c r="I971" s="206">
        <v>475</v>
      </c>
      <c r="J971" s="175">
        <v>130</v>
      </c>
      <c r="K971" s="173">
        <v>548</v>
      </c>
    </row>
    <row r="972" spans="1:11" ht="12.75">
      <c r="A972" s="86" t="s">
        <v>729</v>
      </c>
      <c r="B972" s="173">
        <v>7</v>
      </c>
      <c r="C972" s="184">
        <v>5</v>
      </c>
      <c r="D972" s="174">
        <v>91</v>
      </c>
      <c r="E972" s="183">
        <v>322</v>
      </c>
      <c r="F972" s="174">
        <v>0</v>
      </c>
      <c r="G972" s="173">
        <v>93</v>
      </c>
      <c r="H972" s="175">
        <v>333</v>
      </c>
      <c r="I972" s="206">
        <v>339</v>
      </c>
      <c r="J972" s="175">
        <v>80</v>
      </c>
      <c r="K972" s="173">
        <v>371</v>
      </c>
    </row>
    <row r="973" spans="1:11" ht="12.75">
      <c r="A973" s="86" t="s">
        <v>730</v>
      </c>
      <c r="B973" s="173">
        <v>6</v>
      </c>
      <c r="C973" s="184">
        <v>4</v>
      </c>
      <c r="D973" s="174">
        <v>91</v>
      </c>
      <c r="E973" s="183">
        <v>317</v>
      </c>
      <c r="F973" s="174">
        <v>0</v>
      </c>
      <c r="G973" s="173">
        <v>87</v>
      </c>
      <c r="H973" s="175">
        <v>326</v>
      </c>
      <c r="I973" s="206">
        <v>332</v>
      </c>
      <c r="J973" s="175">
        <v>81</v>
      </c>
      <c r="K973" s="173">
        <v>367</v>
      </c>
    </row>
    <row r="974" spans="1:11" ht="12.75">
      <c r="A974" s="86" t="s">
        <v>731</v>
      </c>
      <c r="B974" s="173">
        <v>0</v>
      </c>
      <c r="C974" s="184">
        <v>0</v>
      </c>
      <c r="D974" s="174">
        <v>3</v>
      </c>
      <c r="E974" s="183">
        <v>57</v>
      </c>
      <c r="F974" s="174">
        <v>0</v>
      </c>
      <c r="G974" s="173">
        <v>3</v>
      </c>
      <c r="H974" s="175">
        <v>57</v>
      </c>
      <c r="I974" s="206">
        <v>57</v>
      </c>
      <c r="J974" s="175">
        <v>3</v>
      </c>
      <c r="K974" s="173">
        <v>58</v>
      </c>
    </row>
    <row r="975" spans="1:11" ht="12.75">
      <c r="A975" s="86" t="s">
        <v>732</v>
      </c>
      <c r="B975" s="173">
        <v>4</v>
      </c>
      <c r="C975" s="184">
        <v>1</v>
      </c>
      <c r="D975" s="174">
        <v>53</v>
      </c>
      <c r="E975" s="183">
        <v>239</v>
      </c>
      <c r="F975" s="174">
        <v>0</v>
      </c>
      <c r="G975" s="173">
        <v>51</v>
      </c>
      <c r="H975" s="175">
        <v>244</v>
      </c>
      <c r="I975" s="206">
        <v>251</v>
      </c>
      <c r="J975" s="175">
        <v>40</v>
      </c>
      <c r="K975" s="173">
        <v>267</v>
      </c>
    </row>
    <row r="976" spans="1:11" ht="12.75">
      <c r="A976" s="86" t="s">
        <v>733</v>
      </c>
      <c r="B976" s="173">
        <v>2</v>
      </c>
      <c r="C976" s="184">
        <v>2</v>
      </c>
      <c r="D976" s="174">
        <v>20</v>
      </c>
      <c r="E976" s="183">
        <v>123</v>
      </c>
      <c r="F976" s="174">
        <v>0</v>
      </c>
      <c r="G976" s="173">
        <v>26</v>
      </c>
      <c r="H976" s="175">
        <v>124</v>
      </c>
      <c r="I976" s="206">
        <v>128</v>
      </c>
      <c r="J976" s="175">
        <v>20</v>
      </c>
      <c r="K976" s="173">
        <v>139</v>
      </c>
    </row>
    <row r="977" spans="1:11" ht="12.75">
      <c r="A977" s="86" t="s">
        <v>734</v>
      </c>
      <c r="B977" s="173">
        <v>1</v>
      </c>
      <c r="C977" s="184">
        <v>1</v>
      </c>
      <c r="D977" s="174">
        <v>5</v>
      </c>
      <c r="E977" s="183">
        <v>76</v>
      </c>
      <c r="F977" s="174">
        <v>0</v>
      </c>
      <c r="G977" s="173">
        <v>4</v>
      </c>
      <c r="H977" s="175">
        <v>78</v>
      </c>
      <c r="I977" s="206">
        <v>79</v>
      </c>
      <c r="J977" s="175">
        <v>3</v>
      </c>
      <c r="K977" s="173">
        <v>74</v>
      </c>
    </row>
    <row r="978" spans="1:11" ht="12.75">
      <c r="A978" s="86" t="s">
        <v>631</v>
      </c>
      <c r="B978" s="173">
        <v>6</v>
      </c>
      <c r="C978" s="184">
        <v>3</v>
      </c>
      <c r="D978" s="174">
        <v>39</v>
      </c>
      <c r="E978" s="183">
        <v>210</v>
      </c>
      <c r="F978" s="174">
        <v>0</v>
      </c>
      <c r="G978" s="173">
        <v>43</v>
      </c>
      <c r="H978" s="175">
        <v>210</v>
      </c>
      <c r="I978" s="206">
        <v>213</v>
      </c>
      <c r="J978" s="175">
        <v>39</v>
      </c>
      <c r="K978" s="173">
        <v>241</v>
      </c>
    </row>
    <row r="979" spans="1:11" ht="12.75">
      <c r="A979" s="86" t="s">
        <v>735</v>
      </c>
      <c r="B979" s="173">
        <v>4</v>
      </c>
      <c r="C979" s="184">
        <v>2</v>
      </c>
      <c r="D979" s="174">
        <v>34</v>
      </c>
      <c r="E979" s="183">
        <v>172</v>
      </c>
      <c r="F979" s="174">
        <v>0</v>
      </c>
      <c r="G979" s="173">
        <v>34</v>
      </c>
      <c r="H979" s="175">
        <v>174</v>
      </c>
      <c r="I979" s="206">
        <v>173</v>
      </c>
      <c r="J979" s="175">
        <v>36</v>
      </c>
      <c r="K979" s="173">
        <v>184</v>
      </c>
    </row>
    <row r="980" spans="1:11" ht="12.75">
      <c r="A980" s="86" t="s">
        <v>736</v>
      </c>
      <c r="B980" s="173">
        <v>0</v>
      </c>
      <c r="C980" s="184">
        <v>1</v>
      </c>
      <c r="D980" s="174">
        <v>47</v>
      </c>
      <c r="E980" s="183">
        <v>10</v>
      </c>
      <c r="F980" s="174">
        <v>0</v>
      </c>
      <c r="G980" s="173">
        <v>45</v>
      </c>
      <c r="H980" s="175">
        <v>12</v>
      </c>
      <c r="I980" s="206">
        <v>13</v>
      </c>
      <c r="J980" s="175">
        <v>44</v>
      </c>
      <c r="K980" s="173">
        <v>19</v>
      </c>
    </row>
    <row r="981" spans="1:11" ht="12.75">
      <c r="A981" s="86" t="s">
        <v>737</v>
      </c>
      <c r="B981" s="173">
        <v>2</v>
      </c>
      <c r="C981" s="184">
        <v>1</v>
      </c>
      <c r="D981" s="174">
        <v>2</v>
      </c>
      <c r="E981" s="183">
        <v>15</v>
      </c>
      <c r="F981" s="174">
        <v>0</v>
      </c>
      <c r="G981" s="173">
        <v>1</v>
      </c>
      <c r="H981" s="175">
        <v>18</v>
      </c>
      <c r="I981" s="206">
        <v>18</v>
      </c>
      <c r="J981" s="175">
        <v>1</v>
      </c>
      <c r="K981" s="173">
        <v>18</v>
      </c>
    </row>
    <row r="982" spans="1:11" ht="12.75">
      <c r="A982" s="86" t="s">
        <v>57</v>
      </c>
      <c r="B982" s="173">
        <v>8</v>
      </c>
      <c r="C982" s="184">
        <v>2</v>
      </c>
      <c r="D982" s="174">
        <v>119</v>
      </c>
      <c r="E982" s="183">
        <v>283</v>
      </c>
      <c r="F982" s="174">
        <v>0</v>
      </c>
      <c r="G982" s="173">
        <v>111</v>
      </c>
      <c r="H982" s="175">
        <v>288</v>
      </c>
      <c r="I982" s="206">
        <v>291</v>
      </c>
      <c r="J982" s="175">
        <v>104</v>
      </c>
      <c r="K982" s="173">
        <v>331</v>
      </c>
    </row>
    <row r="983" spans="1:11" ht="12.75">
      <c r="A983" s="32" t="s">
        <v>2</v>
      </c>
      <c r="B983" s="16">
        <f aca="true" t="shared" si="36" ref="B983:K983">SUM(B970:B982)</f>
        <v>51</v>
      </c>
      <c r="C983" s="16">
        <f t="shared" si="36"/>
        <v>31</v>
      </c>
      <c r="D983" s="16">
        <f t="shared" si="36"/>
        <v>772</v>
      </c>
      <c r="E983" s="16">
        <f t="shared" si="36"/>
        <v>2613</v>
      </c>
      <c r="F983" s="16">
        <f t="shared" si="36"/>
        <v>0</v>
      </c>
      <c r="G983" s="16">
        <f t="shared" si="36"/>
        <v>770</v>
      </c>
      <c r="H983" s="16">
        <f t="shared" si="36"/>
        <v>2645</v>
      </c>
      <c r="I983" s="16">
        <f t="shared" si="36"/>
        <v>2696</v>
      </c>
      <c r="J983" s="16">
        <f t="shared" si="36"/>
        <v>706</v>
      </c>
      <c r="K983" s="16">
        <f t="shared" si="36"/>
        <v>3008</v>
      </c>
    </row>
    <row r="984" spans="1:11" ht="13.5" thickBot="1">
      <c r="A984" s="34"/>
      <c r="B984" s="30"/>
      <c r="C984" s="30"/>
      <c r="D984" s="30"/>
      <c r="E984" s="30"/>
      <c r="F984" s="30"/>
      <c r="G984" s="30"/>
      <c r="H984" s="30"/>
      <c r="I984" s="30"/>
      <c r="J984" s="30"/>
      <c r="K984" s="30"/>
    </row>
    <row r="985" spans="1:11" ht="13.5" thickBot="1">
      <c r="A985" s="18" t="s">
        <v>95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</row>
    <row r="986" spans="1:11" ht="12.75">
      <c r="A986" s="9">
        <v>1</v>
      </c>
      <c r="B986" s="167">
        <v>9</v>
      </c>
      <c r="C986" s="182">
        <v>6</v>
      </c>
      <c r="D986" s="168">
        <v>207</v>
      </c>
      <c r="E986" s="181">
        <v>428</v>
      </c>
      <c r="F986" s="168">
        <v>3</v>
      </c>
      <c r="G986" s="167">
        <v>210</v>
      </c>
      <c r="H986" s="169">
        <v>437</v>
      </c>
      <c r="I986" s="205">
        <v>457</v>
      </c>
      <c r="J986" s="169">
        <v>198</v>
      </c>
      <c r="K986" s="167">
        <v>557</v>
      </c>
    </row>
    <row r="987" spans="1:11" ht="12.75">
      <c r="A987" s="9">
        <v>2</v>
      </c>
      <c r="B987" s="173">
        <v>10</v>
      </c>
      <c r="C987" s="184">
        <v>12</v>
      </c>
      <c r="D987" s="174">
        <v>359</v>
      </c>
      <c r="E987" s="183">
        <v>1034</v>
      </c>
      <c r="F987" s="174">
        <v>0</v>
      </c>
      <c r="G987" s="173">
        <v>363</v>
      </c>
      <c r="H987" s="175">
        <v>1035</v>
      </c>
      <c r="I987" s="206">
        <v>1058</v>
      </c>
      <c r="J987" s="175">
        <v>346</v>
      </c>
      <c r="K987" s="173">
        <v>1215</v>
      </c>
    </row>
    <row r="988" spans="1:11" ht="12.75">
      <c r="A988" s="9">
        <v>3</v>
      </c>
      <c r="B988" s="173">
        <v>7</v>
      </c>
      <c r="C988" s="184">
        <v>3</v>
      </c>
      <c r="D988" s="174">
        <v>194</v>
      </c>
      <c r="E988" s="183">
        <v>393</v>
      </c>
      <c r="F988" s="174">
        <v>0</v>
      </c>
      <c r="G988" s="173">
        <v>187</v>
      </c>
      <c r="H988" s="175">
        <v>401</v>
      </c>
      <c r="I988" s="206">
        <v>418</v>
      </c>
      <c r="J988" s="175">
        <v>172</v>
      </c>
      <c r="K988" s="173">
        <v>506</v>
      </c>
    </row>
    <row r="989" spans="1:11" ht="12.75">
      <c r="A989" s="9">
        <v>4</v>
      </c>
      <c r="B989" s="173">
        <v>6</v>
      </c>
      <c r="C989" s="184">
        <v>4</v>
      </c>
      <c r="D989" s="174">
        <v>88</v>
      </c>
      <c r="E989" s="183">
        <v>268</v>
      </c>
      <c r="F989" s="174">
        <v>0</v>
      </c>
      <c r="G989" s="173">
        <v>95</v>
      </c>
      <c r="H989" s="175">
        <v>262</v>
      </c>
      <c r="I989" s="206">
        <v>278</v>
      </c>
      <c r="J989" s="175">
        <v>80</v>
      </c>
      <c r="K989" s="173">
        <v>309</v>
      </c>
    </row>
    <row r="990" spans="1:11" ht="12.75">
      <c r="A990" s="9">
        <v>5</v>
      </c>
      <c r="B990" s="173">
        <v>14</v>
      </c>
      <c r="C990" s="184">
        <v>10</v>
      </c>
      <c r="D990" s="174">
        <v>325</v>
      </c>
      <c r="E990" s="183">
        <v>843</v>
      </c>
      <c r="F990" s="174">
        <v>3</v>
      </c>
      <c r="G990" s="173">
        <v>333</v>
      </c>
      <c r="H990" s="175">
        <v>844</v>
      </c>
      <c r="I990" s="206">
        <v>868</v>
      </c>
      <c r="J990" s="175">
        <v>305</v>
      </c>
      <c r="K990" s="173">
        <v>1033</v>
      </c>
    </row>
    <row r="991" spans="1:11" ht="12.75">
      <c r="A991" s="9">
        <v>6</v>
      </c>
      <c r="B991" s="173">
        <v>3</v>
      </c>
      <c r="C991" s="184">
        <v>4</v>
      </c>
      <c r="D991" s="174">
        <v>237</v>
      </c>
      <c r="E991" s="183">
        <v>652</v>
      </c>
      <c r="F991" s="174">
        <v>3</v>
      </c>
      <c r="G991" s="173">
        <v>238</v>
      </c>
      <c r="H991" s="175">
        <v>657</v>
      </c>
      <c r="I991" s="206">
        <v>679</v>
      </c>
      <c r="J991" s="175">
        <v>212</v>
      </c>
      <c r="K991" s="173">
        <v>789</v>
      </c>
    </row>
    <row r="992" spans="1:11" ht="12.75">
      <c r="A992" s="9">
        <v>7</v>
      </c>
      <c r="B992" s="173">
        <v>3</v>
      </c>
      <c r="C992" s="184">
        <v>0</v>
      </c>
      <c r="D992" s="174">
        <v>29</v>
      </c>
      <c r="E992" s="183">
        <v>203</v>
      </c>
      <c r="F992" s="174">
        <v>0</v>
      </c>
      <c r="G992" s="173">
        <v>40</v>
      </c>
      <c r="H992" s="175">
        <v>191</v>
      </c>
      <c r="I992" s="206">
        <v>197</v>
      </c>
      <c r="J992" s="175">
        <v>35</v>
      </c>
      <c r="K992" s="173">
        <v>206</v>
      </c>
    </row>
    <row r="993" spans="1:11" ht="12.75">
      <c r="A993" s="9">
        <v>8</v>
      </c>
      <c r="B993" s="173">
        <v>19</v>
      </c>
      <c r="C993" s="184">
        <v>5</v>
      </c>
      <c r="D993" s="174">
        <v>258</v>
      </c>
      <c r="E993" s="183">
        <v>952</v>
      </c>
      <c r="F993" s="174">
        <v>1</v>
      </c>
      <c r="G993" s="173">
        <v>263</v>
      </c>
      <c r="H993" s="175">
        <v>961</v>
      </c>
      <c r="I993" s="206">
        <v>980</v>
      </c>
      <c r="J993" s="175">
        <v>242</v>
      </c>
      <c r="K993" s="173">
        <v>1081</v>
      </c>
    </row>
    <row r="994" spans="1:11" ht="12.75">
      <c r="A994" s="9">
        <v>9</v>
      </c>
      <c r="B994" s="173">
        <v>13</v>
      </c>
      <c r="C994" s="184">
        <v>7</v>
      </c>
      <c r="D994" s="174">
        <v>169</v>
      </c>
      <c r="E994" s="183">
        <v>663</v>
      </c>
      <c r="F994" s="174">
        <v>1</v>
      </c>
      <c r="G994" s="173">
        <v>179</v>
      </c>
      <c r="H994" s="175">
        <v>665</v>
      </c>
      <c r="I994" s="206">
        <v>692</v>
      </c>
      <c r="J994" s="175">
        <v>154</v>
      </c>
      <c r="K994" s="173">
        <v>752</v>
      </c>
    </row>
    <row r="995" spans="1:11" ht="12.75">
      <c r="A995" s="9">
        <v>10</v>
      </c>
      <c r="B995" s="173">
        <v>4</v>
      </c>
      <c r="C995" s="184">
        <v>2</v>
      </c>
      <c r="D995" s="174">
        <v>24</v>
      </c>
      <c r="E995" s="183">
        <v>117</v>
      </c>
      <c r="F995" s="174">
        <v>0</v>
      </c>
      <c r="G995" s="173">
        <v>25</v>
      </c>
      <c r="H995" s="175">
        <v>121</v>
      </c>
      <c r="I995" s="206">
        <v>126</v>
      </c>
      <c r="J995" s="175">
        <v>19</v>
      </c>
      <c r="K995" s="173">
        <v>133</v>
      </c>
    </row>
    <row r="996" spans="1:11" ht="12.75">
      <c r="A996" s="32" t="s">
        <v>2</v>
      </c>
      <c r="B996" s="16">
        <f aca="true" t="shared" si="37" ref="B996:K996">SUM(B986:B995)</f>
        <v>88</v>
      </c>
      <c r="C996" s="16">
        <f t="shared" si="37"/>
        <v>53</v>
      </c>
      <c r="D996" s="16">
        <f t="shared" si="37"/>
        <v>1890</v>
      </c>
      <c r="E996" s="16">
        <f t="shared" si="37"/>
        <v>5553</v>
      </c>
      <c r="F996" s="16">
        <f t="shared" si="37"/>
        <v>11</v>
      </c>
      <c r="G996" s="16">
        <f t="shared" si="37"/>
        <v>1933</v>
      </c>
      <c r="H996" s="16">
        <f t="shared" si="37"/>
        <v>5574</v>
      </c>
      <c r="I996" s="16">
        <f t="shared" si="37"/>
        <v>5753</v>
      </c>
      <c r="J996" s="16">
        <f t="shared" si="37"/>
        <v>1763</v>
      </c>
      <c r="K996" s="16">
        <f t="shared" si="37"/>
        <v>6581</v>
      </c>
    </row>
    <row r="997" spans="1:11" ht="17.25" customHeight="1" thickBot="1">
      <c r="A997" s="78"/>
      <c r="B997" s="17"/>
      <c r="C997" s="17"/>
      <c r="D997" s="17"/>
      <c r="E997" s="17"/>
      <c r="F997" s="17"/>
      <c r="G997" s="17"/>
      <c r="H997" s="17"/>
      <c r="I997" s="17"/>
      <c r="J997" s="17"/>
      <c r="K997" s="17"/>
    </row>
    <row r="998" spans="1:11" ht="13.5" thickBot="1">
      <c r="A998" s="18" t="s">
        <v>96</v>
      </c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ht="12.75">
      <c r="A999" s="9">
        <v>1</v>
      </c>
      <c r="B999" s="401">
        <v>3</v>
      </c>
      <c r="C999" s="297">
        <v>6</v>
      </c>
      <c r="D999" s="297">
        <v>163</v>
      </c>
      <c r="E999" s="402">
        <v>285</v>
      </c>
      <c r="F999" s="168">
        <v>0</v>
      </c>
      <c r="G999" s="168">
        <v>191</v>
      </c>
      <c r="H999" s="169">
        <v>265</v>
      </c>
      <c r="I999" s="167">
        <v>291</v>
      </c>
      <c r="J999" s="169">
        <v>165</v>
      </c>
      <c r="K999" s="205">
        <v>389</v>
      </c>
    </row>
    <row r="1000" spans="1:11" ht="12.75">
      <c r="A1000" s="9">
        <v>2</v>
      </c>
      <c r="B1000" s="401">
        <v>4</v>
      </c>
      <c r="C1000" s="299">
        <v>8</v>
      </c>
      <c r="D1000" s="299">
        <v>195</v>
      </c>
      <c r="E1000" s="298">
        <v>360</v>
      </c>
      <c r="F1000" s="174">
        <v>0</v>
      </c>
      <c r="G1000" s="174">
        <v>224</v>
      </c>
      <c r="H1000" s="175">
        <v>333</v>
      </c>
      <c r="I1000" s="173">
        <v>360</v>
      </c>
      <c r="J1000" s="175">
        <v>191</v>
      </c>
      <c r="K1000" s="206">
        <v>475</v>
      </c>
    </row>
    <row r="1001" spans="1:11" ht="12.75">
      <c r="A1001" s="9">
        <v>3</v>
      </c>
      <c r="B1001" s="401">
        <v>11</v>
      </c>
      <c r="C1001" s="299">
        <v>9</v>
      </c>
      <c r="D1001" s="299">
        <v>185</v>
      </c>
      <c r="E1001" s="403">
        <v>391</v>
      </c>
      <c r="F1001" s="171">
        <v>0</v>
      </c>
      <c r="G1001" s="171">
        <v>207</v>
      </c>
      <c r="H1001" s="172">
        <v>384</v>
      </c>
      <c r="I1001" s="173">
        <v>400</v>
      </c>
      <c r="J1001" s="175">
        <v>190</v>
      </c>
      <c r="K1001" s="206">
        <v>517</v>
      </c>
    </row>
    <row r="1002" spans="1:11" ht="12.75">
      <c r="A1002" s="62">
        <v>4</v>
      </c>
      <c r="B1002" s="401">
        <v>5</v>
      </c>
      <c r="C1002" s="299">
        <v>6</v>
      </c>
      <c r="D1002" s="299">
        <v>25</v>
      </c>
      <c r="E1002" s="298">
        <v>184</v>
      </c>
      <c r="F1002" s="174">
        <v>0</v>
      </c>
      <c r="G1002" s="174">
        <v>29</v>
      </c>
      <c r="H1002" s="175">
        <v>187</v>
      </c>
      <c r="I1002" s="173">
        <v>194</v>
      </c>
      <c r="J1002" s="175">
        <v>22</v>
      </c>
      <c r="K1002" s="206">
        <v>209</v>
      </c>
    </row>
    <row r="1003" spans="1:11" ht="12.75">
      <c r="A1003" s="62">
        <v>5</v>
      </c>
      <c r="B1003" s="401">
        <v>1</v>
      </c>
      <c r="C1003" s="299">
        <v>0</v>
      </c>
      <c r="D1003" s="299">
        <v>5</v>
      </c>
      <c r="E1003" s="298">
        <v>87</v>
      </c>
      <c r="F1003" s="174">
        <v>0</v>
      </c>
      <c r="G1003" s="174">
        <v>7</v>
      </c>
      <c r="H1003" s="175">
        <v>88</v>
      </c>
      <c r="I1003" s="173">
        <v>91</v>
      </c>
      <c r="J1003" s="175">
        <v>4</v>
      </c>
      <c r="K1003" s="206">
        <v>92</v>
      </c>
    </row>
    <row r="1004" spans="1:11" ht="12.75">
      <c r="A1004" s="9">
        <v>6</v>
      </c>
      <c r="B1004" s="401">
        <v>3</v>
      </c>
      <c r="C1004" s="299">
        <v>1</v>
      </c>
      <c r="D1004" s="299">
        <v>108</v>
      </c>
      <c r="E1004" s="298">
        <v>149</v>
      </c>
      <c r="F1004" s="174">
        <v>0</v>
      </c>
      <c r="G1004" s="174">
        <v>110</v>
      </c>
      <c r="H1004" s="175">
        <v>152</v>
      </c>
      <c r="I1004" s="173">
        <v>152</v>
      </c>
      <c r="J1004" s="175">
        <v>107</v>
      </c>
      <c r="K1004" s="206">
        <v>221</v>
      </c>
    </row>
    <row r="1005" spans="1:11" ht="12.75">
      <c r="A1005" s="32" t="s">
        <v>2</v>
      </c>
      <c r="B1005" s="16">
        <f aca="true" t="shared" si="38" ref="B1005:K1005">SUM(B999:B1004)</f>
        <v>27</v>
      </c>
      <c r="C1005" s="16">
        <f t="shared" si="38"/>
        <v>30</v>
      </c>
      <c r="D1005" s="16">
        <f t="shared" si="38"/>
        <v>681</v>
      </c>
      <c r="E1005" s="16">
        <f t="shared" si="38"/>
        <v>1456</v>
      </c>
      <c r="F1005" s="16">
        <f t="shared" si="38"/>
        <v>0</v>
      </c>
      <c r="G1005" s="16">
        <f t="shared" si="38"/>
        <v>768</v>
      </c>
      <c r="H1005" s="16">
        <f t="shared" si="38"/>
        <v>1409</v>
      </c>
      <c r="I1005" s="16">
        <f t="shared" si="38"/>
        <v>1488</v>
      </c>
      <c r="J1005" s="16">
        <f t="shared" si="38"/>
        <v>679</v>
      </c>
      <c r="K1005" s="16">
        <f t="shared" si="38"/>
        <v>1903</v>
      </c>
    </row>
    <row r="1006" spans="1:11" ht="21" customHeight="1" thickBot="1">
      <c r="A1006" s="35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</row>
    <row r="1007" spans="1:11" ht="13.5" thickBot="1">
      <c r="A1007" s="18" t="s">
        <v>97</v>
      </c>
      <c r="B1007" s="5"/>
      <c r="C1007" s="5"/>
      <c r="D1007" s="5"/>
      <c r="E1007" s="5"/>
      <c r="F1007" s="5"/>
      <c r="G1007" s="5"/>
      <c r="H1007" s="5"/>
      <c r="I1007" s="5"/>
      <c r="J1007" s="5"/>
      <c r="K1007" s="5"/>
    </row>
    <row r="1008" spans="1:11" ht="12.75">
      <c r="A1008" s="86" t="s">
        <v>738</v>
      </c>
      <c r="B1008" s="167">
        <v>1</v>
      </c>
      <c r="C1008" s="168">
        <v>1</v>
      </c>
      <c r="D1008" s="168">
        <v>19</v>
      </c>
      <c r="E1008" s="168">
        <v>76</v>
      </c>
      <c r="F1008" s="182">
        <v>0</v>
      </c>
      <c r="G1008" s="167">
        <v>21</v>
      </c>
      <c r="H1008" s="169">
        <v>74</v>
      </c>
      <c r="I1008" s="205">
        <v>75</v>
      </c>
      <c r="J1008" s="169">
        <v>21</v>
      </c>
      <c r="K1008" s="181">
        <v>83</v>
      </c>
    </row>
    <row r="1009" spans="1:11" ht="12.75">
      <c r="A1009" s="86" t="s">
        <v>546</v>
      </c>
      <c r="B1009" s="173">
        <v>1</v>
      </c>
      <c r="C1009" s="174">
        <v>3</v>
      </c>
      <c r="D1009" s="174">
        <v>112</v>
      </c>
      <c r="E1009" s="174">
        <v>116</v>
      </c>
      <c r="F1009" s="184">
        <v>0</v>
      </c>
      <c r="G1009" s="173">
        <v>116</v>
      </c>
      <c r="H1009" s="175">
        <v>106</v>
      </c>
      <c r="I1009" s="206">
        <v>108</v>
      </c>
      <c r="J1009" s="175">
        <v>115</v>
      </c>
      <c r="K1009" s="183">
        <v>173</v>
      </c>
    </row>
    <row r="1010" spans="1:11" ht="12.75">
      <c r="A1010" s="86" t="s">
        <v>547</v>
      </c>
      <c r="B1010" s="173">
        <v>3</v>
      </c>
      <c r="C1010" s="174">
        <v>3</v>
      </c>
      <c r="D1010" s="174">
        <v>191</v>
      </c>
      <c r="E1010" s="174">
        <v>188</v>
      </c>
      <c r="F1010" s="184">
        <v>0</v>
      </c>
      <c r="G1010" s="173">
        <v>194</v>
      </c>
      <c r="H1010" s="175">
        <v>179</v>
      </c>
      <c r="I1010" s="206">
        <v>190</v>
      </c>
      <c r="J1010" s="175">
        <v>184</v>
      </c>
      <c r="K1010" s="183">
        <v>271</v>
      </c>
    </row>
    <row r="1011" spans="1:11" ht="12.75">
      <c r="A1011" s="86" t="s">
        <v>548</v>
      </c>
      <c r="B1011" s="173">
        <v>2</v>
      </c>
      <c r="C1011" s="174">
        <v>3</v>
      </c>
      <c r="D1011" s="174">
        <v>82</v>
      </c>
      <c r="E1011" s="174">
        <v>106</v>
      </c>
      <c r="F1011" s="184">
        <v>0</v>
      </c>
      <c r="G1011" s="173">
        <v>74</v>
      </c>
      <c r="H1011" s="175">
        <v>114</v>
      </c>
      <c r="I1011" s="206">
        <v>113</v>
      </c>
      <c r="J1011" s="175">
        <v>74</v>
      </c>
      <c r="K1011" s="183">
        <v>152</v>
      </c>
    </row>
    <row r="1012" spans="1:11" ht="12.75">
      <c r="A1012" s="86" t="s">
        <v>549</v>
      </c>
      <c r="B1012" s="173">
        <v>3</v>
      </c>
      <c r="C1012" s="174">
        <v>7</v>
      </c>
      <c r="D1012" s="174">
        <v>216</v>
      </c>
      <c r="E1012" s="174">
        <v>338</v>
      </c>
      <c r="F1012" s="184">
        <v>0</v>
      </c>
      <c r="G1012" s="173">
        <v>222</v>
      </c>
      <c r="H1012" s="175">
        <v>327</v>
      </c>
      <c r="I1012" s="206">
        <v>335</v>
      </c>
      <c r="J1012" s="175">
        <v>217</v>
      </c>
      <c r="K1012" s="183">
        <v>447</v>
      </c>
    </row>
    <row r="1013" spans="1:11" ht="12.75">
      <c r="A1013" s="86" t="s">
        <v>550</v>
      </c>
      <c r="B1013" s="173">
        <v>9</v>
      </c>
      <c r="C1013" s="174">
        <v>7</v>
      </c>
      <c r="D1013" s="174">
        <v>324</v>
      </c>
      <c r="E1013" s="174">
        <v>420</v>
      </c>
      <c r="F1013" s="184">
        <v>0</v>
      </c>
      <c r="G1013" s="173">
        <v>324</v>
      </c>
      <c r="H1013" s="175">
        <v>421</v>
      </c>
      <c r="I1013" s="206">
        <v>430</v>
      </c>
      <c r="J1013" s="175">
        <v>316</v>
      </c>
      <c r="K1013" s="183">
        <v>590</v>
      </c>
    </row>
    <row r="1014" spans="1:11" ht="12.75">
      <c r="A1014" s="86" t="s">
        <v>551</v>
      </c>
      <c r="B1014" s="173">
        <v>1</v>
      </c>
      <c r="C1014" s="174">
        <v>0</v>
      </c>
      <c r="D1014" s="174">
        <v>33</v>
      </c>
      <c r="E1014" s="174">
        <v>23</v>
      </c>
      <c r="F1014" s="184">
        <v>0</v>
      </c>
      <c r="G1014" s="173">
        <v>31</v>
      </c>
      <c r="H1014" s="175">
        <v>23</v>
      </c>
      <c r="I1014" s="206">
        <v>23</v>
      </c>
      <c r="J1014" s="175">
        <v>32</v>
      </c>
      <c r="K1014" s="183">
        <v>37</v>
      </c>
    </row>
    <row r="1015" spans="1:11" ht="12.75">
      <c r="A1015" s="86" t="s">
        <v>552</v>
      </c>
      <c r="B1015" s="173">
        <v>2</v>
      </c>
      <c r="C1015" s="174">
        <v>3</v>
      </c>
      <c r="D1015" s="174">
        <v>54</v>
      </c>
      <c r="E1015" s="174">
        <v>121</v>
      </c>
      <c r="F1015" s="184">
        <v>0</v>
      </c>
      <c r="G1015" s="173">
        <v>54</v>
      </c>
      <c r="H1015" s="175">
        <v>123</v>
      </c>
      <c r="I1015" s="206">
        <v>128</v>
      </c>
      <c r="J1015" s="175">
        <v>51</v>
      </c>
      <c r="K1015" s="183">
        <v>157</v>
      </c>
    </row>
    <row r="1016" spans="1:11" ht="12.75">
      <c r="A1016" s="86" t="s">
        <v>553</v>
      </c>
      <c r="B1016" s="173">
        <v>4</v>
      </c>
      <c r="C1016" s="174">
        <v>6</v>
      </c>
      <c r="D1016" s="174">
        <v>192</v>
      </c>
      <c r="E1016" s="174">
        <v>375</v>
      </c>
      <c r="F1016" s="184">
        <v>0</v>
      </c>
      <c r="G1016" s="173">
        <v>188</v>
      </c>
      <c r="H1016" s="175">
        <v>378</v>
      </c>
      <c r="I1016" s="206">
        <v>383</v>
      </c>
      <c r="J1016" s="175">
        <v>181</v>
      </c>
      <c r="K1016" s="183">
        <v>471</v>
      </c>
    </row>
    <row r="1017" spans="1:11" ht="12.75">
      <c r="A1017" s="86" t="s">
        <v>739</v>
      </c>
      <c r="B1017" s="173">
        <v>5</v>
      </c>
      <c r="C1017" s="174">
        <v>3</v>
      </c>
      <c r="D1017" s="174">
        <v>143</v>
      </c>
      <c r="E1017" s="174">
        <v>349</v>
      </c>
      <c r="F1017" s="184">
        <v>0</v>
      </c>
      <c r="G1017" s="173">
        <v>157</v>
      </c>
      <c r="H1017" s="175">
        <v>335</v>
      </c>
      <c r="I1017" s="206">
        <v>335</v>
      </c>
      <c r="J1017" s="175">
        <v>151</v>
      </c>
      <c r="K1017" s="183">
        <v>418</v>
      </c>
    </row>
    <row r="1018" spans="1:11" ht="12.75">
      <c r="A1018" s="86" t="s">
        <v>554</v>
      </c>
      <c r="B1018" s="173">
        <v>0</v>
      </c>
      <c r="C1018" s="174">
        <v>0</v>
      </c>
      <c r="D1018" s="174">
        <v>9</v>
      </c>
      <c r="E1018" s="174">
        <v>64</v>
      </c>
      <c r="F1018" s="184">
        <v>0</v>
      </c>
      <c r="G1018" s="173">
        <v>8</v>
      </c>
      <c r="H1018" s="175">
        <v>65</v>
      </c>
      <c r="I1018" s="206">
        <v>64</v>
      </c>
      <c r="J1018" s="175">
        <v>9</v>
      </c>
      <c r="K1018" s="183">
        <v>63</v>
      </c>
    </row>
    <row r="1019" spans="1:11" ht="12.75">
      <c r="A1019" s="86" t="s">
        <v>555</v>
      </c>
      <c r="B1019" s="173">
        <v>1</v>
      </c>
      <c r="C1019" s="174">
        <v>2</v>
      </c>
      <c r="D1019" s="174">
        <v>7</v>
      </c>
      <c r="E1019" s="174">
        <v>35</v>
      </c>
      <c r="F1019" s="184">
        <v>0</v>
      </c>
      <c r="G1019" s="173">
        <v>8</v>
      </c>
      <c r="H1019" s="175">
        <v>37</v>
      </c>
      <c r="I1019" s="206">
        <v>38</v>
      </c>
      <c r="J1019" s="175">
        <v>7</v>
      </c>
      <c r="K1019" s="183">
        <v>38</v>
      </c>
    </row>
    <row r="1020" spans="1:11" ht="12.75">
      <c r="A1020" s="86" t="s">
        <v>556</v>
      </c>
      <c r="B1020" s="173">
        <v>0</v>
      </c>
      <c r="C1020" s="174">
        <v>0</v>
      </c>
      <c r="D1020" s="174">
        <v>7</v>
      </c>
      <c r="E1020" s="174">
        <v>13</v>
      </c>
      <c r="F1020" s="184">
        <v>0</v>
      </c>
      <c r="G1020" s="173">
        <v>9</v>
      </c>
      <c r="H1020" s="175">
        <v>11</v>
      </c>
      <c r="I1020" s="206">
        <v>11</v>
      </c>
      <c r="J1020" s="175">
        <v>9</v>
      </c>
      <c r="K1020" s="183">
        <v>16</v>
      </c>
    </row>
    <row r="1021" spans="1:11" ht="12.75">
      <c r="A1021" s="86" t="s">
        <v>57</v>
      </c>
      <c r="B1021" s="186">
        <v>1</v>
      </c>
      <c r="C1021" s="176">
        <v>5</v>
      </c>
      <c r="D1021" s="176">
        <v>234</v>
      </c>
      <c r="E1021" s="176">
        <v>340</v>
      </c>
      <c r="F1021" s="294">
        <v>0</v>
      </c>
      <c r="G1021" s="186">
        <v>241</v>
      </c>
      <c r="H1021" s="177">
        <v>322</v>
      </c>
      <c r="I1021" s="206">
        <v>322</v>
      </c>
      <c r="J1021" s="177">
        <v>243</v>
      </c>
      <c r="K1021" s="193">
        <v>411</v>
      </c>
    </row>
    <row r="1022" spans="1:11" ht="12.75">
      <c r="A1022" s="32" t="s">
        <v>2</v>
      </c>
      <c r="B1022" s="16">
        <f aca="true" t="shared" si="39" ref="B1022:K1022">SUM(B1008:B1021)</f>
        <v>33</v>
      </c>
      <c r="C1022" s="16">
        <f t="shared" si="39"/>
        <v>43</v>
      </c>
      <c r="D1022" s="16">
        <f t="shared" si="39"/>
        <v>1623</v>
      </c>
      <c r="E1022" s="16">
        <f t="shared" si="39"/>
        <v>2564</v>
      </c>
      <c r="F1022" s="16">
        <f t="shared" si="39"/>
        <v>0</v>
      </c>
      <c r="G1022" s="16">
        <f t="shared" si="39"/>
        <v>1647</v>
      </c>
      <c r="H1022" s="16">
        <f t="shared" si="39"/>
        <v>2515</v>
      </c>
      <c r="I1022" s="16">
        <f t="shared" si="39"/>
        <v>2555</v>
      </c>
      <c r="J1022" s="16">
        <f t="shared" si="39"/>
        <v>1610</v>
      </c>
      <c r="K1022" s="16">
        <f t="shared" si="39"/>
        <v>3327</v>
      </c>
    </row>
    <row r="1023" spans="1:11" ht="12.75" customHeight="1" thickBot="1">
      <c r="A1023" s="78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</row>
    <row r="1024" spans="1:11" ht="13.5" thickBot="1">
      <c r="A1024" s="18" t="s">
        <v>98</v>
      </c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 ht="12.75">
      <c r="A1025" s="86">
        <v>1</v>
      </c>
      <c r="B1025" s="167">
        <v>2</v>
      </c>
      <c r="C1025" s="168">
        <v>14</v>
      </c>
      <c r="D1025" s="168">
        <v>146</v>
      </c>
      <c r="E1025" s="168">
        <v>334</v>
      </c>
      <c r="F1025" s="169">
        <v>0</v>
      </c>
      <c r="G1025" s="167">
        <v>156</v>
      </c>
      <c r="H1025" s="169">
        <v>332</v>
      </c>
      <c r="I1025" s="167">
        <v>329</v>
      </c>
      <c r="J1025" s="169">
        <v>157</v>
      </c>
      <c r="K1025" s="187">
        <v>402</v>
      </c>
    </row>
    <row r="1026" spans="1:11" ht="12.75">
      <c r="A1026" s="86">
        <v>2</v>
      </c>
      <c r="B1026" s="170">
        <v>3</v>
      </c>
      <c r="C1026" s="171">
        <v>5</v>
      </c>
      <c r="D1026" s="171">
        <v>120</v>
      </c>
      <c r="E1026" s="171">
        <v>170</v>
      </c>
      <c r="F1026" s="172">
        <v>0</v>
      </c>
      <c r="G1026" s="170">
        <v>118</v>
      </c>
      <c r="H1026" s="172">
        <v>174</v>
      </c>
      <c r="I1026" s="170">
        <v>181</v>
      </c>
      <c r="J1026" s="172">
        <v>110</v>
      </c>
      <c r="K1026" s="189">
        <v>229</v>
      </c>
    </row>
    <row r="1027" spans="1:11" ht="12.75">
      <c r="A1027" s="86">
        <v>3</v>
      </c>
      <c r="B1027" s="170">
        <v>1</v>
      </c>
      <c r="C1027" s="171">
        <v>0</v>
      </c>
      <c r="D1027" s="171">
        <v>123</v>
      </c>
      <c r="E1027" s="171">
        <v>66</v>
      </c>
      <c r="F1027" s="172">
        <v>0</v>
      </c>
      <c r="G1027" s="170">
        <v>123</v>
      </c>
      <c r="H1027" s="172">
        <v>64</v>
      </c>
      <c r="I1027" s="170">
        <v>71</v>
      </c>
      <c r="J1027" s="172">
        <v>116</v>
      </c>
      <c r="K1027" s="189">
        <v>107</v>
      </c>
    </row>
    <row r="1028" spans="1:11" ht="12.75">
      <c r="A1028" s="86">
        <v>4</v>
      </c>
      <c r="B1028" s="170">
        <v>6</v>
      </c>
      <c r="C1028" s="171">
        <v>10</v>
      </c>
      <c r="D1028" s="171">
        <v>224</v>
      </c>
      <c r="E1028" s="171">
        <v>140</v>
      </c>
      <c r="F1028" s="172">
        <v>0</v>
      </c>
      <c r="G1028" s="170">
        <v>221</v>
      </c>
      <c r="H1028" s="172">
        <v>154</v>
      </c>
      <c r="I1028" s="170">
        <v>150</v>
      </c>
      <c r="J1028" s="172">
        <v>223</v>
      </c>
      <c r="K1028" s="189">
        <v>239</v>
      </c>
    </row>
    <row r="1029" spans="1:11" ht="12.75">
      <c r="A1029" s="86">
        <v>5</v>
      </c>
      <c r="B1029" s="170">
        <v>2</v>
      </c>
      <c r="C1029" s="171">
        <v>9</v>
      </c>
      <c r="D1029" s="171">
        <v>147</v>
      </c>
      <c r="E1029" s="171">
        <v>129</v>
      </c>
      <c r="F1029" s="172">
        <v>0</v>
      </c>
      <c r="G1029" s="170">
        <v>143</v>
      </c>
      <c r="H1029" s="172">
        <v>141</v>
      </c>
      <c r="I1029" s="170">
        <v>144</v>
      </c>
      <c r="J1029" s="172">
        <v>136</v>
      </c>
      <c r="K1029" s="189">
        <v>188</v>
      </c>
    </row>
    <row r="1030" spans="1:11" ht="12.75">
      <c r="A1030" s="86">
        <v>6</v>
      </c>
      <c r="B1030" s="170">
        <v>2</v>
      </c>
      <c r="C1030" s="171">
        <v>19</v>
      </c>
      <c r="D1030" s="171">
        <v>250</v>
      </c>
      <c r="E1030" s="171">
        <v>164</v>
      </c>
      <c r="F1030" s="172">
        <v>0</v>
      </c>
      <c r="G1030" s="170">
        <v>247</v>
      </c>
      <c r="H1030" s="172">
        <v>177</v>
      </c>
      <c r="I1030" s="170">
        <v>176</v>
      </c>
      <c r="J1030" s="172">
        <v>251</v>
      </c>
      <c r="K1030" s="189">
        <v>274</v>
      </c>
    </row>
    <row r="1031" spans="1:11" ht="12.75">
      <c r="A1031" s="86">
        <v>7</v>
      </c>
      <c r="B1031" s="170">
        <v>1</v>
      </c>
      <c r="C1031" s="171">
        <v>8</v>
      </c>
      <c r="D1031" s="171">
        <v>218</v>
      </c>
      <c r="E1031" s="171">
        <v>232</v>
      </c>
      <c r="F1031" s="172">
        <v>0</v>
      </c>
      <c r="G1031" s="170">
        <v>208</v>
      </c>
      <c r="H1031" s="172">
        <v>249</v>
      </c>
      <c r="I1031" s="170">
        <v>243</v>
      </c>
      <c r="J1031" s="172">
        <v>211</v>
      </c>
      <c r="K1031" s="194">
        <v>310</v>
      </c>
    </row>
    <row r="1032" spans="1:11" ht="12.75">
      <c r="A1032" s="86" t="s">
        <v>57</v>
      </c>
      <c r="B1032" s="178">
        <v>10</v>
      </c>
      <c r="C1032" s="179">
        <v>17</v>
      </c>
      <c r="D1032" s="179">
        <v>1408</v>
      </c>
      <c r="E1032" s="179">
        <v>820</v>
      </c>
      <c r="F1032" s="180">
        <v>0</v>
      </c>
      <c r="G1032" s="178">
        <v>1429</v>
      </c>
      <c r="H1032" s="180">
        <v>811</v>
      </c>
      <c r="I1032" s="178">
        <v>853</v>
      </c>
      <c r="J1032" s="180">
        <v>1374</v>
      </c>
      <c r="K1032" s="195">
        <v>1247</v>
      </c>
    </row>
    <row r="1033" spans="1:11" ht="12.75">
      <c r="A1033" s="32" t="s">
        <v>2</v>
      </c>
      <c r="B1033" s="16">
        <f aca="true" t="shared" si="40" ref="B1033:J1033">SUM(B1025:B1032)</f>
        <v>27</v>
      </c>
      <c r="C1033" s="16">
        <f t="shared" si="40"/>
        <v>82</v>
      </c>
      <c r="D1033" s="16">
        <f t="shared" si="40"/>
        <v>2636</v>
      </c>
      <c r="E1033" s="16">
        <f t="shared" si="40"/>
        <v>2055</v>
      </c>
      <c r="F1033" s="16">
        <f t="shared" si="40"/>
        <v>0</v>
      </c>
      <c r="G1033" s="16">
        <f t="shared" si="40"/>
        <v>2645</v>
      </c>
      <c r="H1033" s="16">
        <f t="shared" si="40"/>
        <v>2102</v>
      </c>
      <c r="I1033" s="16">
        <f t="shared" si="40"/>
        <v>2147</v>
      </c>
      <c r="J1033" s="16">
        <f t="shared" si="40"/>
        <v>2578</v>
      </c>
      <c r="K1033" s="16">
        <f>SUM(K1025:K1032)</f>
        <v>2996</v>
      </c>
    </row>
    <row r="1034" spans="1:11" ht="13.5" thickBot="1">
      <c r="A1034" s="35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</row>
    <row r="1035" spans="1:11" ht="13.5" thickBot="1">
      <c r="A1035" s="18" t="s">
        <v>139</v>
      </c>
      <c r="B1035" s="5"/>
      <c r="C1035" s="5"/>
      <c r="D1035" s="5"/>
      <c r="E1035" s="5"/>
      <c r="F1035" s="5"/>
      <c r="G1035" s="5"/>
      <c r="H1035" s="5"/>
      <c r="I1035" s="5"/>
      <c r="J1035" s="5"/>
      <c r="K1035" s="5"/>
    </row>
    <row r="1036" spans="1:11" ht="12.75">
      <c r="A1036" s="86" t="s">
        <v>173</v>
      </c>
      <c r="B1036" s="300">
        <v>9</v>
      </c>
      <c r="C1036" s="168">
        <v>4</v>
      </c>
      <c r="D1036" s="168">
        <v>87</v>
      </c>
      <c r="E1036" s="181">
        <v>325</v>
      </c>
      <c r="F1036" s="168">
        <v>0</v>
      </c>
      <c r="G1036" s="168">
        <v>111</v>
      </c>
      <c r="H1036" s="169">
        <v>309</v>
      </c>
      <c r="I1036" s="167">
        <v>324</v>
      </c>
      <c r="J1036" s="169">
        <v>95</v>
      </c>
      <c r="K1036" s="205">
        <v>360</v>
      </c>
    </row>
    <row r="1037" spans="1:11" ht="12.75">
      <c r="A1037" s="86" t="s">
        <v>172</v>
      </c>
      <c r="B1037" s="300">
        <v>4</v>
      </c>
      <c r="C1037" s="174">
        <v>5</v>
      </c>
      <c r="D1037" s="174">
        <v>98</v>
      </c>
      <c r="E1037" s="183">
        <v>381</v>
      </c>
      <c r="F1037" s="174">
        <v>0</v>
      </c>
      <c r="G1037" s="174">
        <v>99</v>
      </c>
      <c r="H1037" s="175">
        <v>386</v>
      </c>
      <c r="I1037" s="173">
        <v>396</v>
      </c>
      <c r="J1037" s="175">
        <v>86</v>
      </c>
      <c r="K1037" s="206">
        <v>443</v>
      </c>
    </row>
    <row r="1038" spans="1:11" ht="12.75">
      <c r="A1038" s="86" t="s">
        <v>174</v>
      </c>
      <c r="B1038" s="300">
        <v>7</v>
      </c>
      <c r="C1038" s="174">
        <v>5</v>
      </c>
      <c r="D1038" s="174">
        <v>89</v>
      </c>
      <c r="E1038" s="201">
        <v>297</v>
      </c>
      <c r="F1038" s="171">
        <v>0</v>
      </c>
      <c r="G1038" s="171">
        <v>112</v>
      </c>
      <c r="H1038" s="172">
        <v>279</v>
      </c>
      <c r="I1038" s="173">
        <v>300</v>
      </c>
      <c r="J1038" s="175">
        <v>89</v>
      </c>
      <c r="K1038" s="206">
        <v>341</v>
      </c>
    </row>
    <row r="1039" spans="1:11" ht="12.75">
      <c r="A1039" s="86" t="s">
        <v>175</v>
      </c>
      <c r="B1039" s="300">
        <v>11</v>
      </c>
      <c r="C1039" s="174">
        <v>3</v>
      </c>
      <c r="D1039" s="174">
        <v>94</v>
      </c>
      <c r="E1039" s="183">
        <v>206</v>
      </c>
      <c r="F1039" s="174">
        <v>0</v>
      </c>
      <c r="G1039" s="174">
        <v>100</v>
      </c>
      <c r="H1039" s="175">
        <v>212</v>
      </c>
      <c r="I1039" s="173">
        <v>227</v>
      </c>
      <c r="J1039" s="175">
        <v>83</v>
      </c>
      <c r="K1039" s="206">
        <v>272</v>
      </c>
    </row>
    <row r="1040" spans="1:11" ht="12.75">
      <c r="A1040" s="86" t="s">
        <v>176</v>
      </c>
      <c r="B1040" s="300">
        <v>4</v>
      </c>
      <c r="C1040" s="174">
        <v>4</v>
      </c>
      <c r="D1040" s="174">
        <v>137</v>
      </c>
      <c r="E1040" s="183">
        <v>237</v>
      </c>
      <c r="F1040" s="174">
        <v>0</v>
      </c>
      <c r="G1040" s="174">
        <v>141</v>
      </c>
      <c r="H1040" s="175">
        <v>236</v>
      </c>
      <c r="I1040" s="173">
        <v>261</v>
      </c>
      <c r="J1040" s="175">
        <v>119</v>
      </c>
      <c r="K1040" s="206">
        <v>335</v>
      </c>
    </row>
    <row r="1041" spans="1:11" ht="12.75">
      <c r="A1041" s="86" t="s">
        <v>177</v>
      </c>
      <c r="B1041" s="300">
        <v>4</v>
      </c>
      <c r="C1041" s="174">
        <v>4</v>
      </c>
      <c r="D1041" s="174">
        <v>61</v>
      </c>
      <c r="E1041" s="183">
        <v>219</v>
      </c>
      <c r="F1041" s="174">
        <v>0</v>
      </c>
      <c r="G1041" s="174">
        <v>65</v>
      </c>
      <c r="H1041" s="175">
        <v>223</v>
      </c>
      <c r="I1041" s="173">
        <v>226</v>
      </c>
      <c r="J1041" s="175">
        <v>60</v>
      </c>
      <c r="K1041" s="206">
        <v>259</v>
      </c>
    </row>
    <row r="1042" spans="1:11" ht="12.75">
      <c r="A1042" s="86" t="s">
        <v>178</v>
      </c>
      <c r="B1042" s="300">
        <v>3</v>
      </c>
      <c r="C1042" s="174">
        <v>2</v>
      </c>
      <c r="D1042" s="174">
        <v>72</v>
      </c>
      <c r="E1042" s="183">
        <v>191</v>
      </c>
      <c r="F1042" s="174">
        <v>0</v>
      </c>
      <c r="G1042" s="174">
        <v>71</v>
      </c>
      <c r="H1042" s="175">
        <v>191</v>
      </c>
      <c r="I1042" s="173">
        <v>194</v>
      </c>
      <c r="J1042" s="175">
        <v>69</v>
      </c>
      <c r="K1042" s="206">
        <v>228</v>
      </c>
    </row>
    <row r="1043" spans="1:11" ht="12.75">
      <c r="A1043" s="86" t="s">
        <v>179</v>
      </c>
      <c r="B1043" s="300">
        <v>11</v>
      </c>
      <c r="C1043" s="174">
        <v>5</v>
      </c>
      <c r="D1043" s="174">
        <v>109</v>
      </c>
      <c r="E1043" s="183">
        <v>374</v>
      </c>
      <c r="F1043" s="174">
        <v>0</v>
      </c>
      <c r="G1043" s="174">
        <v>119</v>
      </c>
      <c r="H1043" s="175">
        <v>369</v>
      </c>
      <c r="I1043" s="173">
        <v>380</v>
      </c>
      <c r="J1043" s="175">
        <v>106</v>
      </c>
      <c r="K1043" s="206">
        <v>440</v>
      </c>
    </row>
    <row r="1044" spans="1:11" ht="12.75">
      <c r="A1044" s="86" t="s">
        <v>180</v>
      </c>
      <c r="B1044" s="300">
        <v>7</v>
      </c>
      <c r="C1044" s="174">
        <v>5</v>
      </c>
      <c r="D1044" s="174">
        <v>98</v>
      </c>
      <c r="E1044" s="183">
        <v>326</v>
      </c>
      <c r="F1044" s="174">
        <v>0</v>
      </c>
      <c r="G1044" s="174">
        <v>118</v>
      </c>
      <c r="H1044" s="175">
        <v>318</v>
      </c>
      <c r="I1044" s="173">
        <v>337</v>
      </c>
      <c r="J1044" s="175">
        <v>95</v>
      </c>
      <c r="K1044" s="206">
        <v>389</v>
      </c>
    </row>
    <row r="1045" spans="1:11" ht="12.75">
      <c r="A1045" s="86" t="s">
        <v>181</v>
      </c>
      <c r="B1045" s="300">
        <v>13</v>
      </c>
      <c r="C1045" s="174">
        <v>3</v>
      </c>
      <c r="D1045" s="174">
        <v>106</v>
      </c>
      <c r="E1045" s="183">
        <v>350</v>
      </c>
      <c r="F1045" s="174">
        <v>0</v>
      </c>
      <c r="G1045" s="174">
        <v>110</v>
      </c>
      <c r="H1045" s="175">
        <v>358</v>
      </c>
      <c r="I1045" s="173">
        <v>371</v>
      </c>
      <c r="J1045" s="175">
        <v>89</v>
      </c>
      <c r="K1045" s="206">
        <v>416</v>
      </c>
    </row>
    <row r="1046" spans="1:11" ht="12.75">
      <c r="A1046" s="86" t="s">
        <v>182</v>
      </c>
      <c r="B1046" s="300">
        <v>4</v>
      </c>
      <c r="C1046" s="174">
        <v>7</v>
      </c>
      <c r="D1046" s="174">
        <v>125</v>
      </c>
      <c r="E1046" s="183">
        <v>338</v>
      </c>
      <c r="F1046" s="174">
        <v>0</v>
      </c>
      <c r="G1046" s="174">
        <v>127</v>
      </c>
      <c r="H1046" s="175">
        <v>338</v>
      </c>
      <c r="I1046" s="173">
        <v>346</v>
      </c>
      <c r="J1046" s="175">
        <v>114</v>
      </c>
      <c r="K1046" s="206">
        <v>397</v>
      </c>
    </row>
    <row r="1047" spans="1:11" ht="12.75">
      <c r="A1047" s="86" t="s">
        <v>183</v>
      </c>
      <c r="B1047" s="300">
        <v>3</v>
      </c>
      <c r="C1047" s="174">
        <v>5</v>
      </c>
      <c r="D1047" s="174">
        <v>61</v>
      </c>
      <c r="E1047" s="183">
        <v>234</v>
      </c>
      <c r="F1047" s="174">
        <v>0</v>
      </c>
      <c r="G1047" s="174">
        <v>60</v>
      </c>
      <c r="H1047" s="175">
        <v>241</v>
      </c>
      <c r="I1047" s="173">
        <v>248</v>
      </c>
      <c r="J1047" s="175">
        <v>56</v>
      </c>
      <c r="K1047" s="206">
        <v>269</v>
      </c>
    </row>
    <row r="1048" spans="1:11" ht="12.75">
      <c r="A1048" s="86" t="s">
        <v>184</v>
      </c>
      <c r="B1048" s="300">
        <v>5</v>
      </c>
      <c r="C1048" s="174">
        <v>9</v>
      </c>
      <c r="D1048" s="174">
        <v>118</v>
      </c>
      <c r="E1048" s="183">
        <v>355</v>
      </c>
      <c r="F1048" s="174">
        <v>0</v>
      </c>
      <c r="G1048" s="174">
        <v>126</v>
      </c>
      <c r="H1048" s="175">
        <v>357</v>
      </c>
      <c r="I1048" s="173">
        <v>364</v>
      </c>
      <c r="J1048" s="175">
        <v>113</v>
      </c>
      <c r="K1048" s="206">
        <v>423</v>
      </c>
    </row>
    <row r="1049" spans="1:11" ht="12.75">
      <c r="A1049" s="86" t="s">
        <v>185</v>
      </c>
      <c r="B1049" s="300">
        <v>8</v>
      </c>
      <c r="C1049" s="174">
        <v>5</v>
      </c>
      <c r="D1049" s="174">
        <v>91</v>
      </c>
      <c r="E1049" s="183">
        <v>325</v>
      </c>
      <c r="F1049" s="174">
        <v>0</v>
      </c>
      <c r="G1049" s="174">
        <v>95</v>
      </c>
      <c r="H1049" s="175">
        <v>322</v>
      </c>
      <c r="I1049" s="173">
        <v>337</v>
      </c>
      <c r="J1049" s="175">
        <v>77</v>
      </c>
      <c r="K1049" s="206">
        <v>358</v>
      </c>
    </row>
    <row r="1050" spans="1:11" ht="12.75">
      <c r="A1050" s="86" t="s">
        <v>186</v>
      </c>
      <c r="B1050" s="300">
        <v>13</v>
      </c>
      <c r="C1050" s="174">
        <v>9</v>
      </c>
      <c r="D1050" s="174">
        <v>114</v>
      </c>
      <c r="E1050" s="183">
        <v>434</v>
      </c>
      <c r="F1050" s="174">
        <v>0</v>
      </c>
      <c r="G1050" s="174">
        <v>117</v>
      </c>
      <c r="H1050" s="175">
        <v>440</v>
      </c>
      <c r="I1050" s="173">
        <v>465</v>
      </c>
      <c r="J1050" s="175">
        <v>90</v>
      </c>
      <c r="K1050" s="206">
        <v>497</v>
      </c>
    </row>
    <row r="1051" spans="1:11" ht="12.75">
      <c r="A1051" s="86" t="s">
        <v>430</v>
      </c>
      <c r="B1051" s="300">
        <v>5</v>
      </c>
      <c r="C1051" s="174">
        <v>8</v>
      </c>
      <c r="D1051" s="174">
        <v>109</v>
      </c>
      <c r="E1051" s="183">
        <v>300</v>
      </c>
      <c r="F1051" s="174">
        <v>0</v>
      </c>
      <c r="G1051" s="174">
        <v>118</v>
      </c>
      <c r="H1051" s="175">
        <v>303</v>
      </c>
      <c r="I1051" s="173">
        <v>315</v>
      </c>
      <c r="J1051" s="175">
        <v>103</v>
      </c>
      <c r="K1051" s="206">
        <v>380</v>
      </c>
    </row>
    <row r="1052" spans="1:11" ht="12.75">
      <c r="A1052" s="86" t="s">
        <v>187</v>
      </c>
      <c r="B1052" s="300">
        <v>3</v>
      </c>
      <c r="C1052" s="174">
        <v>3</v>
      </c>
      <c r="D1052" s="174">
        <v>23</v>
      </c>
      <c r="E1052" s="183">
        <v>152</v>
      </c>
      <c r="F1052" s="174">
        <v>0</v>
      </c>
      <c r="G1052" s="174">
        <v>36</v>
      </c>
      <c r="H1052" s="175">
        <v>143</v>
      </c>
      <c r="I1052" s="173">
        <v>151</v>
      </c>
      <c r="J1052" s="175">
        <v>27</v>
      </c>
      <c r="K1052" s="206">
        <v>150</v>
      </c>
    </row>
    <row r="1053" spans="1:11" ht="12.75">
      <c r="A1053" s="86" t="s">
        <v>188</v>
      </c>
      <c r="B1053" s="300">
        <v>3</v>
      </c>
      <c r="C1053" s="174">
        <v>2</v>
      </c>
      <c r="D1053" s="174">
        <v>54</v>
      </c>
      <c r="E1053" s="183">
        <v>177</v>
      </c>
      <c r="F1053" s="174">
        <v>0</v>
      </c>
      <c r="G1053" s="174">
        <v>52</v>
      </c>
      <c r="H1053" s="175">
        <v>174</v>
      </c>
      <c r="I1053" s="173">
        <v>180</v>
      </c>
      <c r="J1053" s="175">
        <v>44</v>
      </c>
      <c r="K1053" s="206">
        <v>208</v>
      </c>
    </row>
    <row r="1054" spans="1:11" ht="12.75">
      <c r="A1054" s="86" t="s">
        <v>189</v>
      </c>
      <c r="B1054" s="300">
        <v>5</v>
      </c>
      <c r="C1054" s="174">
        <v>9</v>
      </c>
      <c r="D1054" s="174">
        <v>214</v>
      </c>
      <c r="E1054" s="183">
        <v>182</v>
      </c>
      <c r="F1054" s="174">
        <v>0</v>
      </c>
      <c r="G1054" s="174">
        <v>201</v>
      </c>
      <c r="H1054" s="175">
        <v>201</v>
      </c>
      <c r="I1054" s="173">
        <v>202</v>
      </c>
      <c r="J1054" s="175">
        <v>189</v>
      </c>
      <c r="K1054" s="206">
        <v>278</v>
      </c>
    </row>
    <row r="1055" spans="1:11" ht="12.75">
      <c r="A1055" s="86" t="s">
        <v>190</v>
      </c>
      <c r="B1055" s="300">
        <v>10</v>
      </c>
      <c r="C1055" s="174">
        <v>11</v>
      </c>
      <c r="D1055" s="174">
        <v>187</v>
      </c>
      <c r="E1055" s="183">
        <v>195</v>
      </c>
      <c r="F1055" s="174">
        <v>0</v>
      </c>
      <c r="G1055" s="174">
        <v>175</v>
      </c>
      <c r="H1055" s="175">
        <v>211</v>
      </c>
      <c r="I1055" s="173">
        <v>227</v>
      </c>
      <c r="J1055" s="175">
        <v>160</v>
      </c>
      <c r="K1055" s="206">
        <v>289</v>
      </c>
    </row>
    <row r="1056" spans="1:11" ht="12.75">
      <c r="A1056" s="86" t="s">
        <v>191</v>
      </c>
      <c r="B1056" s="300">
        <v>5</v>
      </c>
      <c r="C1056" s="174">
        <v>8</v>
      </c>
      <c r="D1056" s="174">
        <v>230</v>
      </c>
      <c r="E1056" s="183">
        <v>202</v>
      </c>
      <c r="F1056" s="174">
        <v>0</v>
      </c>
      <c r="G1056" s="174">
        <v>215</v>
      </c>
      <c r="H1056" s="175">
        <v>225</v>
      </c>
      <c r="I1056" s="173">
        <v>230</v>
      </c>
      <c r="J1056" s="175">
        <v>205</v>
      </c>
      <c r="K1056" s="206">
        <v>357</v>
      </c>
    </row>
    <row r="1057" spans="1:11" ht="12.75">
      <c r="A1057" s="86" t="s">
        <v>192</v>
      </c>
      <c r="B1057" s="300">
        <v>12</v>
      </c>
      <c r="C1057" s="174">
        <v>7</v>
      </c>
      <c r="D1057" s="174">
        <v>173</v>
      </c>
      <c r="E1057" s="183">
        <v>216</v>
      </c>
      <c r="F1057" s="174">
        <v>0</v>
      </c>
      <c r="G1057" s="174">
        <v>173</v>
      </c>
      <c r="H1057" s="175">
        <v>215</v>
      </c>
      <c r="I1057" s="173">
        <v>234</v>
      </c>
      <c r="J1057" s="175">
        <v>157</v>
      </c>
      <c r="K1057" s="206">
        <v>281</v>
      </c>
    </row>
    <row r="1058" spans="1:11" ht="12.75">
      <c r="A1058" s="86" t="s">
        <v>193</v>
      </c>
      <c r="B1058" s="300">
        <v>7</v>
      </c>
      <c r="C1058" s="174">
        <v>7</v>
      </c>
      <c r="D1058" s="174">
        <v>139</v>
      </c>
      <c r="E1058" s="183">
        <v>288</v>
      </c>
      <c r="F1058" s="174">
        <v>0</v>
      </c>
      <c r="G1058" s="174">
        <v>152</v>
      </c>
      <c r="H1058" s="175">
        <v>286</v>
      </c>
      <c r="I1058" s="173">
        <v>298</v>
      </c>
      <c r="J1058" s="175">
        <v>128</v>
      </c>
      <c r="K1058" s="206">
        <v>365</v>
      </c>
    </row>
    <row r="1059" spans="1:11" ht="12.75" customHeight="1">
      <c r="A1059" s="86" t="s">
        <v>194</v>
      </c>
      <c r="B1059" s="300">
        <v>5</v>
      </c>
      <c r="C1059" s="174">
        <v>2</v>
      </c>
      <c r="D1059" s="174">
        <v>113</v>
      </c>
      <c r="E1059" s="183">
        <v>332</v>
      </c>
      <c r="F1059" s="174">
        <v>0</v>
      </c>
      <c r="G1059" s="174">
        <v>136</v>
      </c>
      <c r="H1059" s="175">
        <v>314</v>
      </c>
      <c r="I1059" s="173">
        <v>320</v>
      </c>
      <c r="J1059" s="175">
        <v>128</v>
      </c>
      <c r="K1059" s="206">
        <v>399</v>
      </c>
    </row>
    <row r="1060" spans="1:11" ht="12.75">
      <c r="A1060" s="86" t="s">
        <v>195</v>
      </c>
      <c r="B1060" s="300">
        <v>5</v>
      </c>
      <c r="C1060" s="174">
        <v>6</v>
      </c>
      <c r="D1060" s="174">
        <v>164</v>
      </c>
      <c r="E1060" s="183">
        <v>225</v>
      </c>
      <c r="F1060" s="174">
        <v>0</v>
      </c>
      <c r="G1060" s="174">
        <v>175</v>
      </c>
      <c r="H1060" s="175">
        <v>220</v>
      </c>
      <c r="I1060" s="173">
        <v>238</v>
      </c>
      <c r="J1060" s="175">
        <v>154</v>
      </c>
      <c r="K1060" s="206">
        <v>330</v>
      </c>
    </row>
    <row r="1061" spans="1:11" ht="12.75">
      <c r="A1061" s="86" t="s">
        <v>196</v>
      </c>
      <c r="B1061" s="300">
        <v>3</v>
      </c>
      <c r="C1061" s="174">
        <v>3</v>
      </c>
      <c r="D1061" s="174">
        <v>138</v>
      </c>
      <c r="E1061" s="183">
        <v>263</v>
      </c>
      <c r="F1061" s="174">
        <v>0</v>
      </c>
      <c r="G1061" s="174">
        <v>146</v>
      </c>
      <c r="H1061" s="175">
        <v>252</v>
      </c>
      <c r="I1061" s="173">
        <v>264</v>
      </c>
      <c r="J1061" s="175">
        <v>130</v>
      </c>
      <c r="K1061" s="206">
        <v>320</v>
      </c>
    </row>
    <row r="1062" spans="1:11" ht="12.75">
      <c r="A1062" s="86" t="s">
        <v>197</v>
      </c>
      <c r="B1062" s="300">
        <v>8</v>
      </c>
      <c r="C1062" s="174">
        <v>11</v>
      </c>
      <c r="D1062" s="174">
        <v>201</v>
      </c>
      <c r="E1062" s="183">
        <v>320</v>
      </c>
      <c r="F1062" s="174">
        <v>0</v>
      </c>
      <c r="G1062" s="174">
        <v>216</v>
      </c>
      <c r="H1062" s="175">
        <v>320</v>
      </c>
      <c r="I1062" s="173">
        <v>336</v>
      </c>
      <c r="J1062" s="175">
        <v>201</v>
      </c>
      <c r="K1062" s="206">
        <v>450</v>
      </c>
    </row>
    <row r="1063" spans="1:11" ht="12.75">
      <c r="A1063" s="86" t="s">
        <v>198</v>
      </c>
      <c r="B1063" s="300">
        <v>8</v>
      </c>
      <c r="C1063" s="174">
        <v>8</v>
      </c>
      <c r="D1063" s="174">
        <v>112</v>
      </c>
      <c r="E1063" s="183">
        <v>230</v>
      </c>
      <c r="F1063" s="174">
        <v>0</v>
      </c>
      <c r="G1063" s="174">
        <v>126</v>
      </c>
      <c r="H1063" s="175">
        <v>230</v>
      </c>
      <c r="I1063" s="173">
        <v>240</v>
      </c>
      <c r="J1063" s="175">
        <v>113</v>
      </c>
      <c r="K1063" s="206">
        <v>285</v>
      </c>
    </row>
    <row r="1064" spans="1:11" ht="12.75">
      <c r="A1064" s="86" t="s">
        <v>199</v>
      </c>
      <c r="B1064" s="300">
        <v>1</v>
      </c>
      <c r="C1064" s="174">
        <v>7</v>
      </c>
      <c r="D1064" s="174">
        <v>160</v>
      </c>
      <c r="E1064" s="183">
        <v>252</v>
      </c>
      <c r="F1064" s="174">
        <v>0</v>
      </c>
      <c r="G1064" s="174">
        <v>163</v>
      </c>
      <c r="H1064" s="175">
        <v>255</v>
      </c>
      <c r="I1064" s="173">
        <v>278</v>
      </c>
      <c r="J1064" s="175">
        <v>138</v>
      </c>
      <c r="K1064" s="206">
        <v>361</v>
      </c>
    </row>
    <row r="1065" spans="1:11" ht="12.75">
      <c r="A1065" s="86" t="s">
        <v>200</v>
      </c>
      <c r="B1065" s="300">
        <v>4</v>
      </c>
      <c r="C1065" s="174">
        <v>7</v>
      </c>
      <c r="D1065" s="174">
        <v>131</v>
      </c>
      <c r="E1065" s="183">
        <v>290</v>
      </c>
      <c r="F1065" s="174">
        <v>0</v>
      </c>
      <c r="G1065" s="174">
        <v>140</v>
      </c>
      <c r="H1065" s="175">
        <v>282</v>
      </c>
      <c r="I1065" s="173">
        <v>296</v>
      </c>
      <c r="J1065" s="175">
        <v>125</v>
      </c>
      <c r="K1065" s="206">
        <v>338</v>
      </c>
    </row>
    <row r="1066" spans="1:11" ht="12.75">
      <c r="A1066" s="86" t="s">
        <v>201</v>
      </c>
      <c r="B1066" s="300">
        <v>13</v>
      </c>
      <c r="C1066" s="174">
        <v>4</v>
      </c>
      <c r="D1066" s="174">
        <v>186</v>
      </c>
      <c r="E1066" s="183">
        <v>267</v>
      </c>
      <c r="F1066" s="174">
        <v>0</v>
      </c>
      <c r="G1066" s="174">
        <v>180</v>
      </c>
      <c r="H1066" s="175">
        <v>281</v>
      </c>
      <c r="I1066" s="173">
        <v>289</v>
      </c>
      <c r="J1066" s="175">
        <v>169</v>
      </c>
      <c r="K1066" s="206">
        <v>400</v>
      </c>
    </row>
    <row r="1067" spans="1:11" ht="12.75">
      <c r="A1067" s="86" t="s">
        <v>202</v>
      </c>
      <c r="B1067" s="300">
        <v>7</v>
      </c>
      <c r="C1067" s="174">
        <v>4</v>
      </c>
      <c r="D1067" s="174">
        <v>201</v>
      </c>
      <c r="E1067" s="183">
        <v>257</v>
      </c>
      <c r="F1067" s="174">
        <v>0</v>
      </c>
      <c r="G1067" s="174">
        <v>187</v>
      </c>
      <c r="H1067" s="175">
        <v>273</v>
      </c>
      <c r="I1067" s="173">
        <v>285</v>
      </c>
      <c r="J1067" s="175">
        <v>167</v>
      </c>
      <c r="K1067" s="206">
        <v>351</v>
      </c>
    </row>
    <row r="1068" spans="1:11" ht="12.75">
      <c r="A1068" s="86" t="s">
        <v>203</v>
      </c>
      <c r="B1068" s="300">
        <v>8</v>
      </c>
      <c r="C1068" s="174">
        <v>4</v>
      </c>
      <c r="D1068" s="174">
        <v>74</v>
      </c>
      <c r="E1068" s="183">
        <v>163</v>
      </c>
      <c r="F1068" s="174">
        <v>0</v>
      </c>
      <c r="G1068" s="174">
        <v>80</v>
      </c>
      <c r="H1068" s="175">
        <v>166</v>
      </c>
      <c r="I1068" s="173">
        <v>169</v>
      </c>
      <c r="J1068" s="175">
        <v>71</v>
      </c>
      <c r="K1068" s="206">
        <v>193</v>
      </c>
    </row>
    <row r="1069" spans="1:11" ht="12.75">
      <c r="A1069" s="86" t="s">
        <v>204</v>
      </c>
      <c r="B1069" s="300">
        <v>5</v>
      </c>
      <c r="C1069" s="174">
        <v>4</v>
      </c>
      <c r="D1069" s="174">
        <v>119</v>
      </c>
      <c r="E1069" s="183">
        <v>155</v>
      </c>
      <c r="F1069" s="174">
        <v>0</v>
      </c>
      <c r="G1069" s="174">
        <v>127</v>
      </c>
      <c r="H1069" s="175">
        <v>153</v>
      </c>
      <c r="I1069" s="173">
        <v>159</v>
      </c>
      <c r="J1069" s="175">
        <v>117</v>
      </c>
      <c r="K1069" s="206">
        <v>228</v>
      </c>
    </row>
    <row r="1070" spans="1:11" ht="12.75">
      <c r="A1070" s="86" t="s">
        <v>205</v>
      </c>
      <c r="B1070" s="300">
        <v>5</v>
      </c>
      <c r="C1070" s="174">
        <v>4</v>
      </c>
      <c r="D1070" s="174">
        <v>121</v>
      </c>
      <c r="E1070" s="183">
        <v>191</v>
      </c>
      <c r="F1070" s="174">
        <v>0</v>
      </c>
      <c r="G1070" s="174">
        <v>124</v>
      </c>
      <c r="H1070" s="175">
        <v>193</v>
      </c>
      <c r="I1070" s="173">
        <v>206</v>
      </c>
      <c r="J1070" s="175">
        <v>111</v>
      </c>
      <c r="K1070" s="206">
        <v>276</v>
      </c>
    </row>
    <row r="1071" spans="1:11" ht="12.75" customHeight="1">
      <c r="A1071" s="86" t="s">
        <v>206</v>
      </c>
      <c r="B1071" s="300">
        <v>4</v>
      </c>
      <c r="C1071" s="174">
        <v>4</v>
      </c>
      <c r="D1071" s="174">
        <v>155</v>
      </c>
      <c r="E1071" s="183">
        <v>262</v>
      </c>
      <c r="F1071" s="174">
        <v>0</v>
      </c>
      <c r="G1071" s="174">
        <v>145</v>
      </c>
      <c r="H1071" s="175">
        <v>266</v>
      </c>
      <c r="I1071" s="173">
        <v>271</v>
      </c>
      <c r="J1071" s="175">
        <v>141</v>
      </c>
      <c r="K1071" s="206">
        <v>340</v>
      </c>
    </row>
    <row r="1072" spans="1:11" ht="12.75">
      <c r="A1072" s="86" t="s">
        <v>207</v>
      </c>
      <c r="B1072" s="300">
        <v>3</v>
      </c>
      <c r="C1072" s="174">
        <v>9</v>
      </c>
      <c r="D1072" s="174">
        <v>144</v>
      </c>
      <c r="E1072" s="183">
        <v>271</v>
      </c>
      <c r="F1072" s="174">
        <v>0</v>
      </c>
      <c r="G1072" s="174">
        <v>153</v>
      </c>
      <c r="H1072" s="175">
        <v>265</v>
      </c>
      <c r="I1072" s="173">
        <v>276</v>
      </c>
      <c r="J1072" s="175">
        <v>134</v>
      </c>
      <c r="K1072" s="206">
        <v>337</v>
      </c>
    </row>
    <row r="1073" spans="1:11" ht="12.75">
      <c r="A1073" s="86" t="s">
        <v>208</v>
      </c>
      <c r="B1073" s="300">
        <v>8</v>
      </c>
      <c r="C1073" s="174">
        <v>4</v>
      </c>
      <c r="D1073" s="174">
        <v>255</v>
      </c>
      <c r="E1073" s="183">
        <v>515</v>
      </c>
      <c r="F1073" s="174">
        <v>0</v>
      </c>
      <c r="G1073" s="174">
        <v>268</v>
      </c>
      <c r="H1073" s="175">
        <v>506</v>
      </c>
      <c r="I1073" s="173">
        <v>531</v>
      </c>
      <c r="J1073" s="175">
        <v>242</v>
      </c>
      <c r="K1073" s="206">
        <v>656</v>
      </c>
    </row>
    <row r="1074" spans="1:11" ht="12.75">
      <c r="A1074" s="210" t="s">
        <v>431</v>
      </c>
      <c r="B1074" s="300">
        <v>5</v>
      </c>
      <c r="C1074" s="174">
        <v>4</v>
      </c>
      <c r="D1074" s="174">
        <v>110</v>
      </c>
      <c r="E1074" s="183">
        <v>202</v>
      </c>
      <c r="F1074" s="174">
        <v>0</v>
      </c>
      <c r="G1074" s="174">
        <v>111</v>
      </c>
      <c r="H1074" s="175">
        <v>202</v>
      </c>
      <c r="I1074" s="173">
        <v>209</v>
      </c>
      <c r="J1074" s="175">
        <v>107</v>
      </c>
      <c r="K1074" s="206">
        <v>264</v>
      </c>
    </row>
    <row r="1075" spans="1:11" ht="12.75">
      <c r="A1075" s="211" t="s">
        <v>432</v>
      </c>
      <c r="B1075" s="300">
        <v>2</v>
      </c>
      <c r="C1075" s="174">
        <v>6</v>
      </c>
      <c r="D1075" s="174">
        <v>92</v>
      </c>
      <c r="E1075" s="183">
        <v>206</v>
      </c>
      <c r="F1075" s="174">
        <v>0</v>
      </c>
      <c r="G1075" s="174">
        <v>94</v>
      </c>
      <c r="H1075" s="175">
        <v>209</v>
      </c>
      <c r="I1075" s="173">
        <v>214</v>
      </c>
      <c r="J1075" s="175">
        <v>88</v>
      </c>
      <c r="K1075" s="206">
        <v>272</v>
      </c>
    </row>
    <row r="1076" spans="1:11" ht="12.75">
      <c r="A1076" s="211" t="s">
        <v>433</v>
      </c>
      <c r="B1076" s="300">
        <v>2</v>
      </c>
      <c r="C1076" s="174">
        <v>3</v>
      </c>
      <c r="D1076" s="174">
        <v>101</v>
      </c>
      <c r="E1076" s="183">
        <v>293</v>
      </c>
      <c r="F1076" s="174">
        <v>0</v>
      </c>
      <c r="G1076" s="174">
        <v>119</v>
      </c>
      <c r="H1076" s="175">
        <v>275</v>
      </c>
      <c r="I1076" s="173">
        <v>289</v>
      </c>
      <c r="J1076" s="175">
        <v>108</v>
      </c>
      <c r="K1076" s="206">
        <v>343</v>
      </c>
    </row>
    <row r="1077" spans="1:11" ht="12.75">
      <c r="A1077" s="211" t="s">
        <v>434</v>
      </c>
      <c r="B1077" s="300">
        <v>3</v>
      </c>
      <c r="C1077" s="174">
        <v>3</v>
      </c>
      <c r="D1077" s="174">
        <v>102</v>
      </c>
      <c r="E1077" s="183">
        <v>271</v>
      </c>
      <c r="F1077" s="174">
        <v>0</v>
      </c>
      <c r="G1077" s="174">
        <v>109</v>
      </c>
      <c r="H1077" s="175">
        <v>262</v>
      </c>
      <c r="I1077" s="173">
        <v>269</v>
      </c>
      <c r="J1077" s="175">
        <v>90</v>
      </c>
      <c r="K1077" s="206">
        <v>306</v>
      </c>
    </row>
    <row r="1078" spans="1:11" ht="12.75">
      <c r="A1078" s="271" t="s">
        <v>435</v>
      </c>
      <c r="B1078" s="301">
        <v>9</v>
      </c>
      <c r="C1078" s="174">
        <v>0</v>
      </c>
      <c r="D1078" s="174">
        <v>68</v>
      </c>
      <c r="E1078" s="183">
        <v>288</v>
      </c>
      <c r="F1078" s="174">
        <v>0</v>
      </c>
      <c r="G1078" s="174">
        <v>81</v>
      </c>
      <c r="H1078" s="175">
        <v>281</v>
      </c>
      <c r="I1078" s="173">
        <v>293</v>
      </c>
      <c r="J1078" s="175">
        <v>67</v>
      </c>
      <c r="K1078" s="206">
        <v>328</v>
      </c>
    </row>
    <row r="1079" spans="1:11" ht="12.75">
      <c r="A1079" s="271" t="s">
        <v>436</v>
      </c>
      <c r="B1079" s="137">
        <v>2</v>
      </c>
      <c r="C1079" s="171">
        <v>2</v>
      </c>
      <c r="D1079" s="171">
        <v>108</v>
      </c>
      <c r="E1079" s="171">
        <v>251</v>
      </c>
      <c r="F1079" s="171">
        <v>0</v>
      </c>
      <c r="G1079" s="171">
        <v>117</v>
      </c>
      <c r="H1079" s="172">
        <v>243</v>
      </c>
      <c r="I1079" s="173">
        <v>265</v>
      </c>
      <c r="J1079" s="175">
        <v>91</v>
      </c>
      <c r="K1079" s="206">
        <v>305</v>
      </c>
    </row>
    <row r="1080" spans="1:11" ht="12.75">
      <c r="A1080" s="404" t="s">
        <v>784</v>
      </c>
      <c r="B1080" s="137">
        <v>4</v>
      </c>
      <c r="C1080" s="171">
        <v>4</v>
      </c>
      <c r="D1080" s="171">
        <v>92</v>
      </c>
      <c r="E1080" s="171">
        <v>266</v>
      </c>
      <c r="F1080" s="171">
        <v>0</v>
      </c>
      <c r="G1080" s="171">
        <v>97</v>
      </c>
      <c r="H1080" s="172">
        <v>264</v>
      </c>
      <c r="I1080" s="173">
        <v>263</v>
      </c>
      <c r="J1080" s="175">
        <v>94</v>
      </c>
      <c r="K1080" s="206">
        <v>289</v>
      </c>
    </row>
    <row r="1081" spans="1:11" ht="12.75">
      <c r="A1081" s="404" t="s">
        <v>785</v>
      </c>
      <c r="B1081" s="137">
        <v>51</v>
      </c>
      <c r="C1081" s="171">
        <v>46</v>
      </c>
      <c r="D1081" s="171">
        <v>1654</v>
      </c>
      <c r="E1081" s="171">
        <v>2666</v>
      </c>
      <c r="F1081" s="171">
        <v>0</v>
      </c>
      <c r="G1081" s="171">
        <v>1772</v>
      </c>
      <c r="H1081" s="172">
        <v>2592</v>
      </c>
      <c r="I1081" s="173">
        <v>2702</v>
      </c>
      <c r="J1081" s="175">
        <v>1649</v>
      </c>
      <c r="K1081" s="206">
        <v>3225</v>
      </c>
    </row>
    <row r="1082" spans="1:11" ht="13.5" customHeight="1">
      <c r="A1082" s="404" t="s">
        <v>786</v>
      </c>
      <c r="B1082" s="322">
        <v>22</v>
      </c>
      <c r="C1082" s="179">
        <v>26</v>
      </c>
      <c r="D1082" s="179">
        <v>552</v>
      </c>
      <c r="E1082" s="179">
        <v>1362</v>
      </c>
      <c r="F1082" s="179">
        <v>0</v>
      </c>
      <c r="G1082" s="179">
        <v>609</v>
      </c>
      <c r="H1082" s="180">
        <v>1341</v>
      </c>
      <c r="I1082" s="186">
        <v>1390</v>
      </c>
      <c r="J1082" s="175">
        <v>548</v>
      </c>
      <c r="K1082" s="206">
        <v>1590</v>
      </c>
    </row>
    <row r="1083" spans="1:11" ht="13.5" customHeight="1">
      <c r="A1083" s="32" t="s">
        <v>2</v>
      </c>
      <c r="B1083" s="16">
        <f aca="true" t="shared" si="41" ref="B1083:K1083">SUM(B1036:B1082)</f>
        <v>343</v>
      </c>
      <c r="C1083" s="16">
        <f t="shared" si="41"/>
        <v>305</v>
      </c>
      <c r="D1083" s="16">
        <f t="shared" si="41"/>
        <v>7742</v>
      </c>
      <c r="E1083" s="16">
        <f t="shared" si="41"/>
        <v>16102</v>
      </c>
      <c r="F1083" s="16">
        <f t="shared" si="41"/>
        <v>0</v>
      </c>
      <c r="G1083" s="16">
        <f t="shared" si="41"/>
        <v>8168</v>
      </c>
      <c r="H1083" s="16">
        <f t="shared" si="41"/>
        <v>15982</v>
      </c>
      <c r="I1083" s="16">
        <f t="shared" si="41"/>
        <v>16665</v>
      </c>
      <c r="J1083" s="16">
        <f t="shared" si="41"/>
        <v>7337</v>
      </c>
      <c r="K1083" s="16">
        <f t="shared" si="41"/>
        <v>19921</v>
      </c>
    </row>
    <row r="1084" spans="1:11" ht="13.5" thickBot="1">
      <c r="A1084" s="36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</row>
    <row r="1085" spans="1:11" ht="13.5" thickBot="1">
      <c r="A1085" s="18" t="s">
        <v>99</v>
      </c>
      <c r="B1085" s="5"/>
      <c r="C1085" s="5"/>
      <c r="D1085" s="5"/>
      <c r="E1085" s="5"/>
      <c r="F1085" s="5"/>
      <c r="G1085" s="5"/>
      <c r="H1085" s="5"/>
      <c r="I1085" s="5"/>
      <c r="J1085" s="5"/>
      <c r="K1085" s="5"/>
    </row>
    <row r="1086" spans="1:11" ht="12.75">
      <c r="A1086" s="86" t="s">
        <v>740</v>
      </c>
      <c r="B1086" s="167">
        <v>2</v>
      </c>
      <c r="C1086" s="182">
        <v>1</v>
      </c>
      <c r="D1086" s="168">
        <v>53</v>
      </c>
      <c r="E1086" s="181">
        <v>143</v>
      </c>
      <c r="F1086" s="168">
        <v>0</v>
      </c>
      <c r="G1086" s="167">
        <v>48</v>
      </c>
      <c r="H1086" s="169">
        <v>149</v>
      </c>
      <c r="I1086" s="205">
        <v>152</v>
      </c>
      <c r="J1086" s="169">
        <v>43</v>
      </c>
      <c r="K1086" s="167">
        <v>171</v>
      </c>
    </row>
    <row r="1087" spans="1:11" ht="12.75">
      <c r="A1087" s="86" t="s">
        <v>741</v>
      </c>
      <c r="B1087" s="173">
        <v>6</v>
      </c>
      <c r="C1087" s="184">
        <v>2</v>
      </c>
      <c r="D1087" s="174">
        <v>83</v>
      </c>
      <c r="E1087" s="183">
        <v>169</v>
      </c>
      <c r="F1087" s="174">
        <v>1</v>
      </c>
      <c r="G1087" s="173">
        <v>75</v>
      </c>
      <c r="H1087" s="175">
        <v>181</v>
      </c>
      <c r="I1087" s="206">
        <v>187</v>
      </c>
      <c r="J1087" s="175">
        <v>69</v>
      </c>
      <c r="K1087" s="173">
        <v>211</v>
      </c>
    </row>
    <row r="1088" spans="1:11" ht="12.75">
      <c r="A1088" s="86" t="s">
        <v>742</v>
      </c>
      <c r="B1088" s="173">
        <v>0</v>
      </c>
      <c r="C1088" s="184">
        <v>0</v>
      </c>
      <c r="D1088" s="174">
        <v>25</v>
      </c>
      <c r="E1088" s="183">
        <v>18</v>
      </c>
      <c r="F1088" s="174">
        <v>0</v>
      </c>
      <c r="G1088" s="173">
        <v>21</v>
      </c>
      <c r="H1088" s="175">
        <v>22</v>
      </c>
      <c r="I1088" s="206">
        <v>24</v>
      </c>
      <c r="J1088" s="175">
        <v>19</v>
      </c>
      <c r="K1088" s="173">
        <v>33</v>
      </c>
    </row>
    <row r="1089" spans="1:11" ht="12.75">
      <c r="A1089" s="86" t="s">
        <v>743</v>
      </c>
      <c r="B1089" s="173">
        <v>4</v>
      </c>
      <c r="C1089" s="184">
        <v>5</v>
      </c>
      <c r="D1089" s="174">
        <v>646</v>
      </c>
      <c r="E1089" s="183">
        <v>371</v>
      </c>
      <c r="F1089" s="174">
        <v>0</v>
      </c>
      <c r="G1089" s="173">
        <v>639</v>
      </c>
      <c r="H1089" s="175">
        <v>371</v>
      </c>
      <c r="I1089" s="206">
        <v>406</v>
      </c>
      <c r="J1089" s="175">
        <v>594</v>
      </c>
      <c r="K1089" s="173">
        <v>657</v>
      </c>
    </row>
    <row r="1090" spans="1:11" ht="12.75">
      <c r="A1090" s="86" t="s">
        <v>744</v>
      </c>
      <c r="B1090" s="173">
        <v>3</v>
      </c>
      <c r="C1090" s="184">
        <v>11</v>
      </c>
      <c r="D1090" s="174">
        <v>246</v>
      </c>
      <c r="E1090" s="183">
        <v>232</v>
      </c>
      <c r="F1090" s="174">
        <v>1</v>
      </c>
      <c r="G1090" s="173">
        <v>247</v>
      </c>
      <c r="H1090" s="175">
        <v>241</v>
      </c>
      <c r="I1090" s="206">
        <v>244</v>
      </c>
      <c r="J1090" s="175">
        <v>234</v>
      </c>
      <c r="K1090" s="173">
        <v>354</v>
      </c>
    </row>
    <row r="1091" spans="1:11" ht="12.75">
      <c r="A1091" s="86" t="s">
        <v>745</v>
      </c>
      <c r="B1091" s="173">
        <v>7</v>
      </c>
      <c r="C1091" s="184">
        <v>10</v>
      </c>
      <c r="D1091" s="174">
        <v>444</v>
      </c>
      <c r="E1091" s="183">
        <v>613</v>
      </c>
      <c r="F1091" s="174">
        <v>2</v>
      </c>
      <c r="G1091" s="173">
        <v>455</v>
      </c>
      <c r="H1091" s="175">
        <v>598</v>
      </c>
      <c r="I1091" s="206">
        <v>635</v>
      </c>
      <c r="J1091" s="175">
        <v>418</v>
      </c>
      <c r="K1091" s="173">
        <v>816</v>
      </c>
    </row>
    <row r="1092" spans="1:11" ht="12.75">
      <c r="A1092" s="86" t="s">
        <v>746</v>
      </c>
      <c r="B1092" s="173">
        <v>2</v>
      </c>
      <c r="C1092" s="184">
        <v>3</v>
      </c>
      <c r="D1092" s="174">
        <v>75</v>
      </c>
      <c r="E1092" s="183">
        <v>188</v>
      </c>
      <c r="F1092" s="174">
        <v>0</v>
      </c>
      <c r="G1092" s="173">
        <v>73</v>
      </c>
      <c r="H1092" s="175">
        <v>192</v>
      </c>
      <c r="I1092" s="206">
        <v>196</v>
      </c>
      <c r="J1092" s="175">
        <v>64</v>
      </c>
      <c r="K1092" s="173">
        <v>226</v>
      </c>
    </row>
    <row r="1093" spans="1:11" ht="12.75">
      <c r="A1093" s="86" t="s">
        <v>747</v>
      </c>
      <c r="B1093" s="173">
        <v>0</v>
      </c>
      <c r="C1093" s="184">
        <v>0</v>
      </c>
      <c r="D1093" s="174">
        <v>8</v>
      </c>
      <c r="E1093" s="183">
        <v>39</v>
      </c>
      <c r="F1093" s="174">
        <v>0</v>
      </c>
      <c r="G1093" s="173">
        <v>11</v>
      </c>
      <c r="H1093" s="175">
        <v>35</v>
      </c>
      <c r="I1093" s="206">
        <v>35</v>
      </c>
      <c r="J1093" s="172">
        <v>12</v>
      </c>
      <c r="K1093" s="173">
        <v>42</v>
      </c>
    </row>
    <row r="1094" spans="1:11" ht="12.75">
      <c r="A1094" s="86" t="s">
        <v>57</v>
      </c>
      <c r="B1094" s="173">
        <v>13</v>
      </c>
      <c r="C1094" s="184">
        <v>5</v>
      </c>
      <c r="D1094" s="174">
        <v>862</v>
      </c>
      <c r="E1094" s="183">
        <v>903</v>
      </c>
      <c r="F1094" s="174">
        <v>3</v>
      </c>
      <c r="G1094" s="173">
        <v>884</v>
      </c>
      <c r="H1094" s="175">
        <v>884</v>
      </c>
      <c r="I1094" s="206">
        <v>921</v>
      </c>
      <c r="J1094" s="177">
        <v>830</v>
      </c>
      <c r="K1094" s="173">
        <v>1188</v>
      </c>
    </row>
    <row r="1095" spans="1:11" ht="12.75">
      <c r="A1095" s="32" t="s">
        <v>2</v>
      </c>
      <c r="B1095" s="16">
        <f aca="true" t="shared" si="42" ref="B1095:K1095">SUM(B1086:B1094)</f>
        <v>37</v>
      </c>
      <c r="C1095" s="16">
        <f t="shared" si="42"/>
        <v>37</v>
      </c>
      <c r="D1095" s="16">
        <f t="shared" si="42"/>
        <v>2442</v>
      </c>
      <c r="E1095" s="16">
        <f t="shared" si="42"/>
        <v>2676</v>
      </c>
      <c r="F1095" s="16">
        <f t="shared" si="42"/>
        <v>7</v>
      </c>
      <c r="G1095" s="16">
        <f t="shared" si="42"/>
        <v>2453</v>
      </c>
      <c r="H1095" s="16">
        <f t="shared" si="42"/>
        <v>2673</v>
      </c>
      <c r="I1095" s="16">
        <f t="shared" si="42"/>
        <v>2800</v>
      </c>
      <c r="J1095" s="16">
        <f t="shared" si="42"/>
        <v>2283</v>
      </c>
      <c r="K1095" s="16">
        <f t="shared" si="42"/>
        <v>3698</v>
      </c>
    </row>
    <row r="1096" spans="1:11" ht="11.25" customHeight="1" thickBot="1">
      <c r="A1096" s="78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</row>
    <row r="1097" spans="1:11" ht="13.5" thickBot="1">
      <c r="A1097" s="18" t="s">
        <v>100</v>
      </c>
      <c r="B1097" s="5"/>
      <c r="C1097" s="5"/>
      <c r="D1097" s="5"/>
      <c r="E1097" s="5"/>
      <c r="F1097" s="5"/>
      <c r="G1097" s="5"/>
      <c r="H1097" s="5"/>
      <c r="I1097" s="5"/>
      <c r="J1097" s="5"/>
      <c r="K1097" s="5"/>
    </row>
    <row r="1098" spans="1:11" ht="12.75">
      <c r="A1098" s="9" t="s">
        <v>437</v>
      </c>
      <c r="B1098" s="167">
        <v>4</v>
      </c>
      <c r="C1098" s="182">
        <v>0</v>
      </c>
      <c r="D1098" s="168">
        <v>92</v>
      </c>
      <c r="E1098" s="181">
        <v>336</v>
      </c>
      <c r="F1098" s="168">
        <v>0</v>
      </c>
      <c r="G1098" s="167">
        <v>102</v>
      </c>
      <c r="H1098" s="169">
        <v>329</v>
      </c>
      <c r="I1098" s="205">
        <v>344</v>
      </c>
      <c r="J1098" s="169">
        <v>87</v>
      </c>
      <c r="K1098" s="167">
        <v>378</v>
      </c>
    </row>
    <row r="1099" spans="1:11" ht="12.75">
      <c r="A1099" s="9" t="s">
        <v>438</v>
      </c>
      <c r="B1099" s="173">
        <v>5</v>
      </c>
      <c r="C1099" s="184">
        <v>2</v>
      </c>
      <c r="D1099" s="174">
        <v>106</v>
      </c>
      <c r="E1099" s="183">
        <v>225</v>
      </c>
      <c r="F1099" s="174">
        <v>0</v>
      </c>
      <c r="G1099" s="173">
        <v>111</v>
      </c>
      <c r="H1099" s="175">
        <v>219</v>
      </c>
      <c r="I1099" s="206">
        <v>223</v>
      </c>
      <c r="J1099" s="175">
        <v>106</v>
      </c>
      <c r="K1099" s="173">
        <v>270</v>
      </c>
    </row>
    <row r="1100" spans="1:11" ht="12.75">
      <c r="A1100" s="9" t="s">
        <v>439</v>
      </c>
      <c r="B1100" s="173">
        <v>4</v>
      </c>
      <c r="C1100" s="184">
        <v>2</v>
      </c>
      <c r="D1100" s="174">
        <v>81</v>
      </c>
      <c r="E1100" s="183">
        <v>149</v>
      </c>
      <c r="F1100" s="174">
        <v>0</v>
      </c>
      <c r="G1100" s="173">
        <v>81</v>
      </c>
      <c r="H1100" s="175">
        <v>153</v>
      </c>
      <c r="I1100" s="206">
        <v>156</v>
      </c>
      <c r="J1100" s="175">
        <v>79</v>
      </c>
      <c r="K1100" s="173">
        <v>197</v>
      </c>
    </row>
    <row r="1101" spans="1:11" ht="12.75">
      <c r="A1101" s="9" t="s">
        <v>440</v>
      </c>
      <c r="B1101" s="173">
        <v>0</v>
      </c>
      <c r="C1101" s="184">
        <v>1</v>
      </c>
      <c r="D1101" s="174">
        <v>149</v>
      </c>
      <c r="E1101" s="183">
        <v>262</v>
      </c>
      <c r="F1101" s="174">
        <v>0</v>
      </c>
      <c r="G1101" s="173">
        <v>142</v>
      </c>
      <c r="H1101" s="175">
        <v>265</v>
      </c>
      <c r="I1101" s="206">
        <v>280</v>
      </c>
      <c r="J1101" s="175">
        <v>129</v>
      </c>
      <c r="K1101" s="173">
        <v>343</v>
      </c>
    </row>
    <row r="1102" spans="1:11" ht="12.75">
      <c r="A1102" s="9" t="s">
        <v>441</v>
      </c>
      <c r="B1102" s="173">
        <v>3</v>
      </c>
      <c r="C1102" s="184">
        <v>2</v>
      </c>
      <c r="D1102" s="174">
        <v>106</v>
      </c>
      <c r="E1102" s="183">
        <v>190</v>
      </c>
      <c r="F1102" s="174">
        <v>0</v>
      </c>
      <c r="G1102" s="173">
        <v>101</v>
      </c>
      <c r="H1102" s="175">
        <v>194</v>
      </c>
      <c r="I1102" s="206">
        <v>200</v>
      </c>
      <c r="J1102" s="175">
        <v>95</v>
      </c>
      <c r="K1102" s="173">
        <v>239</v>
      </c>
    </row>
    <row r="1103" spans="1:11" ht="12.75">
      <c r="A1103" s="9" t="s">
        <v>442</v>
      </c>
      <c r="B1103" s="173">
        <v>1</v>
      </c>
      <c r="C1103" s="184">
        <v>3</v>
      </c>
      <c r="D1103" s="174">
        <v>74</v>
      </c>
      <c r="E1103" s="183">
        <v>204</v>
      </c>
      <c r="F1103" s="174">
        <v>0</v>
      </c>
      <c r="G1103" s="173">
        <v>75</v>
      </c>
      <c r="H1103" s="175">
        <v>204</v>
      </c>
      <c r="I1103" s="206">
        <v>213</v>
      </c>
      <c r="J1103" s="175">
        <v>66</v>
      </c>
      <c r="K1103" s="173">
        <v>243</v>
      </c>
    </row>
    <row r="1104" spans="1:11" ht="12.75">
      <c r="A1104" s="9" t="s">
        <v>443</v>
      </c>
      <c r="B1104" s="173">
        <v>9</v>
      </c>
      <c r="C1104" s="184">
        <v>5</v>
      </c>
      <c r="D1104" s="174">
        <v>36</v>
      </c>
      <c r="E1104" s="183">
        <v>344</v>
      </c>
      <c r="F1104" s="174">
        <v>0</v>
      </c>
      <c r="G1104" s="173">
        <v>37</v>
      </c>
      <c r="H1104" s="175">
        <v>351</v>
      </c>
      <c r="I1104" s="206">
        <v>344</v>
      </c>
      <c r="J1104" s="175">
        <v>44</v>
      </c>
      <c r="K1104" s="173">
        <v>365</v>
      </c>
    </row>
    <row r="1105" spans="1:11" ht="12.75">
      <c r="A1105" s="9" t="s">
        <v>444</v>
      </c>
      <c r="B1105" s="173">
        <v>0</v>
      </c>
      <c r="C1105" s="184">
        <v>3</v>
      </c>
      <c r="D1105" s="174">
        <v>84</v>
      </c>
      <c r="E1105" s="183">
        <v>379</v>
      </c>
      <c r="F1105" s="174">
        <v>0</v>
      </c>
      <c r="G1105" s="173">
        <v>84</v>
      </c>
      <c r="H1105" s="175">
        <v>377</v>
      </c>
      <c r="I1105" s="206">
        <v>381</v>
      </c>
      <c r="J1105" s="175">
        <v>78</v>
      </c>
      <c r="K1105" s="173">
        <v>411</v>
      </c>
    </row>
    <row r="1106" spans="1:11" ht="12.75">
      <c r="A1106" s="9" t="s">
        <v>445</v>
      </c>
      <c r="B1106" s="173">
        <v>5</v>
      </c>
      <c r="C1106" s="184">
        <v>3</v>
      </c>
      <c r="D1106" s="174">
        <v>140</v>
      </c>
      <c r="E1106" s="183">
        <v>214</v>
      </c>
      <c r="F1106" s="174">
        <v>0</v>
      </c>
      <c r="G1106" s="173">
        <v>140</v>
      </c>
      <c r="H1106" s="175">
        <v>215</v>
      </c>
      <c r="I1106" s="206">
        <v>228</v>
      </c>
      <c r="J1106" s="175">
        <v>129</v>
      </c>
      <c r="K1106" s="173">
        <v>288</v>
      </c>
    </row>
    <row r="1107" spans="1:11" ht="12.75">
      <c r="A1107" s="9" t="s">
        <v>336</v>
      </c>
      <c r="B1107" s="173">
        <v>5</v>
      </c>
      <c r="C1107" s="184">
        <v>2</v>
      </c>
      <c r="D1107" s="174">
        <v>75</v>
      </c>
      <c r="E1107" s="183">
        <v>306</v>
      </c>
      <c r="F1107" s="174">
        <v>0</v>
      </c>
      <c r="G1107" s="173">
        <v>70</v>
      </c>
      <c r="H1107" s="175">
        <v>314</v>
      </c>
      <c r="I1107" s="206">
        <v>323</v>
      </c>
      <c r="J1107" s="175">
        <v>60</v>
      </c>
      <c r="K1107" s="173">
        <v>354</v>
      </c>
    </row>
    <row r="1108" spans="1:11" ht="12.75">
      <c r="A1108" s="9" t="s">
        <v>337</v>
      </c>
      <c r="B1108" s="173">
        <v>2</v>
      </c>
      <c r="C1108" s="184">
        <v>0</v>
      </c>
      <c r="D1108" s="176">
        <v>61</v>
      </c>
      <c r="E1108" s="193">
        <v>240</v>
      </c>
      <c r="F1108" s="174">
        <v>0</v>
      </c>
      <c r="G1108" s="186">
        <v>56</v>
      </c>
      <c r="H1108" s="175">
        <v>241</v>
      </c>
      <c r="I1108" s="206">
        <v>248</v>
      </c>
      <c r="J1108" s="177">
        <v>49</v>
      </c>
      <c r="K1108" s="173">
        <v>266</v>
      </c>
    </row>
    <row r="1109" spans="1:11" ht="12.75">
      <c r="A1109" s="32" t="s">
        <v>2</v>
      </c>
      <c r="B1109" s="16">
        <f aca="true" t="shared" si="43" ref="B1109:K1109">SUM(B1098:B1108)</f>
        <v>38</v>
      </c>
      <c r="C1109" s="16">
        <f t="shared" si="43"/>
        <v>23</v>
      </c>
      <c r="D1109" s="16">
        <f t="shared" si="43"/>
        <v>1004</v>
      </c>
      <c r="E1109" s="16">
        <f t="shared" si="43"/>
        <v>2849</v>
      </c>
      <c r="F1109" s="16">
        <f t="shared" si="43"/>
        <v>0</v>
      </c>
      <c r="G1109" s="16">
        <f t="shared" si="43"/>
        <v>999</v>
      </c>
      <c r="H1109" s="16">
        <f t="shared" si="43"/>
        <v>2862</v>
      </c>
      <c r="I1109" s="16">
        <f t="shared" si="43"/>
        <v>2940</v>
      </c>
      <c r="J1109" s="16">
        <f t="shared" si="43"/>
        <v>922</v>
      </c>
      <c r="K1109" s="16">
        <f t="shared" si="43"/>
        <v>3354</v>
      </c>
    </row>
    <row r="1110" spans="1:11" ht="13.5" thickBot="1">
      <c r="A1110" s="52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</row>
    <row r="1111" spans="1:11" ht="14.25" thickBot="1" thickTop="1">
      <c r="A1111" s="63" t="s">
        <v>101</v>
      </c>
      <c r="B1111" s="39">
        <f aca="true" t="shared" si="44" ref="B1111:K1111">B157+B167+B224+B242+B256+B287+B307+B317+B352+B410+B420+B428+B433+B500+B512+B539+B545+B563+B576+B597+B619+B636+B653+B663+B694+B718+B733+B812+B849+B862+B874+B882+B907+B922+B958+B967+B983+B996+B1005+B1022+B1033+B1083+B1095+B1109</f>
        <v>5787</v>
      </c>
      <c r="C1111" s="39">
        <f t="shared" si="44"/>
        <v>6551</v>
      </c>
      <c r="D1111" s="39">
        <f t="shared" si="44"/>
        <v>231081</v>
      </c>
      <c r="E1111" s="39">
        <f t="shared" si="44"/>
        <v>361661</v>
      </c>
      <c r="F1111" s="39">
        <f t="shared" si="44"/>
        <v>51</v>
      </c>
      <c r="G1111" s="39">
        <f t="shared" si="44"/>
        <v>240355</v>
      </c>
      <c r="H1111" s="39">
        <f t="shared" si="44"/>
        <v>356507</v>
      </c>
      <c r="I1111" s="39">
        <f t="shared" si="44"/>
        <v>370654</v>
      </c>
      <c r="J1111" s="39">
        <f t="shared" si="44"/>
        <v>222037</v>
      </c>
      <c r="K1111" s="39">
        <f t="shared" si="44"/>
        <v>465105</v>
      </c>
    </row>
    <row r="1112" spans="1:11" ht="13.5" thickTop="1">
      <c r="A1112" s="53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</row>
    <row r="1113" spans="1:11" ht="12.75">
      <c r="A1113" s="40" t="s">
        <v>102</v>
      </c>
      <c r="B1113" s="41"/>
      <c r="C1113" s="41"/>
      <c r="D1113" s="41"/>
      <c r="E1113" s="41"/>
      <c r="F1113" s="41"/>
      <c r="G1113" s="41"/>
      <c r="H1113" s="41"/>
      <c r="I1113" s="41"/>
      <c r="J1113" s="41"/>
      <c r="K1113" s="41"/>
    </row>
    <row r="1114" spans="1:11" ht="12.75">
      <c r="A1114" s="42" t="s">
        <v>103</v>
      </c>
      <c r="B1114" s="43">
        <f aca="true" t="shared" si="45" ref="B1114:K1114">B1118+B167+B256+B317+B352+B420+B500+B563+B653+B694+B812+B849+B874+B958+B983+B996+B1022+B1095+B1109</f>
        <v>2525</v>
      </c>
      <c r="C1114" s="43">
        <f t="shared" si="45"/>
        <v>2934</v>
      </c>
      <c r="D1114" s="43">
        <f t="shared" si="45"/>
        <v>111555</v>
      </c>
      <c r="E1114" s="43">
        <f t="shared" si="45"/>
        <v>203599</v>
      </c>
      <c r="F1114" s="43">
        <f t="shared" si="45"/>
        <v>33</v>
      </c>
      <c r="G1114" s="43">
        <f t="shared" si="45"/>
        <v>114291</v>
      </c>
      <c r="H1114" s="43">
        <f t="shared" si="45"/>
        <v>201903</v>
      </c>
      <c r="I1114" s="43">
        <f t="shared" si="45"/>
        <v>208345</v>
      </c>
      <c r="J1114" s="43">
        <f t="shared" si="45"/>
        <v>105963</v>
      </c>
      <c r="K1114" s="43">
        <f t="shared" si="45"/>
        <v>253182</v>
      </c>
    </row>
    <row r="1115" spans="1:11" ht="12.75">
      <c r="A1115" s="29" t="s">
        <v>104</v>
      </c>
      <c r="B1115" s="44">
        <f aca="true" t="shared" si="46" ref="B1115:K1115">B1119+B224+B242+B287+B307+B410+B428+B433+B512+B539+B545+B576+B597+B619+B636+B663+B718+B733+B862+B882+B907+B922+B967+B1005+B1033+B1083</f>
        <v>3262</v>
      </c>
      <c r="C1115" s="44">
        <f t="shared" si="46"/>
        <v>3617</v>
      </c>
      <c r="D1115" s="44">
        <f t="shared" si="46"/>
        <v>119526</v>
      </c>
      <c r="E1115" s="44">
        <f t="shared" si="46"/>
        <v>158062</v>
      </c>
      <c r="F1115" s="44">
        <f t="shared" si="46"/>
        <v>18</v>
      </c>
      <c r="G1115" s="44">
        <f t="shared" si="46"/>
        <v>126064</v>
      </c>
      <c r="H1115" s="44">
        <f t="shared" si="46"/>
        <v>154604</v>
      </c>
      <c r="I1115" s="44">
        <f t="shared" si="46"/>
        <v>162309</v>
      </c>
      <c r="J1115" s="44">
        <f t="shared" si="46"/>
        <v>116074</v>
      </c>
      <c r="K1115" s="44">
        <f t="shared" si="46"/>
        <v>211923</v>
      </c>
    </row>
    <row r="1116" spans="1:11" ht="12.75">
      <c r="A1116" s="37"/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</row>
    <row r="1117" spans="1:11" ht="12.75">
      <c r="A1117" s="40" t="s">
        <v>105</v>
      </c>
      <c r="B1117" s="41"/>
      <c r="C1117" s="41"/>
      <c r="D1117" s="41"/>
      <c r="E1117" s="41"/>
      <c r="F1117" s="41"/>
      <c r="G1117" s="41"/>
      <c r="H1117" s="41"/>
      <c r="I1117" s="41"/>
      <c r="J1117" s="41"/>
      <c r="K1117" s="41"/>
    </row>
    <row r="1118" spans="1:11" ht="12.75">
      <c r="A1118" s="42" t="s">
        <v>103</v>
      </c>
      <c r="B1118" s="43">
        <f aca="true" t="shared" si="47" ref="B1118:K1118">(SUM(B7:B28))+(SUM(B31))+(SUM(B43))+(SUM(B50)+(SUM(B74:B76))+(SUM(B93))+(SUM(B111:B156)))</f>
        <v>591</v>
      </c>
      <c r="C1118" s="43">
        <f t="shared" si="47"/>
        <v>874</v>
      </c>
      <c r="D1118" s="43">
        <f t="shared" si="47"/>
        <v>35492</v>
      </c>
      <c r="E1118" s="43">
        <f t="shared" si="47"/>
        <v>57698</v>
      </c>
      <c r="F1118" s="43">
        <f t="shared" si="47"/>
        <v>6</v>
      </c>
      <c r="G1118" s="43">
        <f t="shared" si="47"/>
        <v>37005</v>
      </c>
      <c r="H1118" s="43">
        <f t="shared" si="47"/>
        <v>56280</v>
      </c>
      <c r="I1118" s="43">
        <f t="shared" si="47"/>
        <v>59125</v>
      </c>
      <c r="J1118" s="43">
        <f t="shared" si="47"/>
        <v>33107</v>
      </c>
      <c r="K1118" s="43">
        <f t="shared" si="47"/>
        <v>72336</v>
      </c>
    </row>
    <row r="1119" spans="1:11" ht="12.75">
      <c r="A1119" s="29" t="s">
        <v>106</v>
      </c>
      <c r="B1119" s="44">
        <f aca="true" t="shared" si="48" ref="B1119:K1119">(SUM(B29:B30))+(SUM(B32:B42))+(SUM(B44:B49))+(SUM(B51:B73))+(SUM(B77:B92)+(SUM(B94:B110)))</f>
        <v>495</v>
      </c>
      <c r="C1119" s="44">
        <f t="shared" si="48"/>
        <v>1069</v>
      </c>
      <c r="D1119" s="44">
        <f t="shared" si="48"/>
        <v>59280</v>
      </c>
      <c r="E1119" s="44">
        <f t="shared" si="48"/>
        <v>34986</v>
      </c>
      <c r="F1119" s="44">
        <f t="shared" si="48"/>
        <v>11</v>
      </c>
      <c r="G1119" s="44">
        <f t="shared" si="48"/>
        <v>62306</v>
      </c>
      <c r="H1119" s="44">
        <f t="shared" si="48"/>
        <v>31909</v>
      </c>
      <c r="I1119" s="44">
        <f t="shared" si="48"/>
        <v>35948</v>
      </c>
      <c r="J1119" s="44">
        <f t="shared" si="48"/>
        <v>57282</v>
      </c>
      <c r="K1119" s="44">
        <f t="shared" si="48"/>
        <v>59097</v>
      </c>
    </row>
    <row r="1120" spans="1:11" ht="12.75">
      <c r="A1120" s="47" t="s">
        <v>107</v>
      </c>
      <c r="B1120" s="48">
        <f>SUM(B1118:B1119)</f>
        <v>1086</v>
      </c>
      <c r="C1120" s="48">
        <f aca="true" t="shared" si="49" ref="C1120:K1120">SUM(C1118:C1119)</f>
        <v>1943</v>
      </c>
      <c r="D1120" s="48">
        <f t="shared" si="49"/>
        <v>94772</v>
      </c>
      <c r="E1120" s="48">
        <f t="shared" si="49"/>
        <v>92684</v>
      </c>
      <c r="F1120" s="48">
        <f t="shared" si="49"/>
        <v>17</v>
      </c>
      <c r="G1120" s="48">
        <f t="shared" si="49"/>
        <v>99311</v>
      </c>
      <c r="H1120" s="48">
        <f t="shared" si="49"/>
        <v>88189</v>
      </c>
      <c r="I1120" s="48">
        <f t="shared" si="49"/>
        <v>95073</v>
      </c>
      <c r="J1120" s="48">
        <f t="shared" si="49"/>
        <v>90389</v>
      </c>
      <c r="K1120" s="48">
        <f t="shared" si="49"/>
        <v>131433</v>
      </c>
    </row>
  </sheetData>
  <sheetProtection/>
  <mergeCells count="9">
    <mergeCell ref="G3:H3"/>
    <mergeCell ref="B3:F3"/>
    <mergeCell ref="I3:J3"/>
    <mergeCell ref="B1:F1"/>
    <mergeCell ref="G1:H1"/>
    <mergeCell ref="I1:J1"/>
    <mergeCell ref="B2:F2"/>
    <mergeCell ref="I2:J2"/>
    <mergeCell ref="G2:H2"/>
  </mergeCells>
  <printOptions horizontalCentered="1"/>
  <pageMargins left="0.25" right="0.25" top="1" bottom="0.5" header="0.49" footer="0.25"/>
  <pageSetup fitToHeight="100" horizontalDpi="600" verticalDpi="600" orientation="portrait" pageOrder="overThenDown" paperSize="5" r:id="rId1"/>
  <headerFooter alignWithMargins="0">
    <oddHeader>&amp;C&amp;"Arial,Bold"&amp;9STATEWIDE PRECINCT RESULTS
GENERAL ELECTION     NOVEMBER 6, 2018
STATE OF IDAHO</oddHeader>
    <oddFooter>&amp;C&amp;"Arial,Italic"&amp;6Page &amp;P</oddFooter>
  </headerFooter>
  <colBreaks count="1" manualBreakCount="1">
    <brk id="6" max="65535" man="1"/>
  </colBreaks>
  <ignoredErrors>
    <ignoredError sqref="A742:A744 A736:A741" numberStoredAsText="1"/>
    <ignoredError sqref="E11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9"/>
  <sheetViews>
    <sheetView zoomScaleSheetLayoutView="75" zoomScalePageLayoutView="0" workbookViewId="0" topLeftCell="A1">
      <pane xSplit="1" ySplit="5" topLeftCell="B6" activePane="bottomRight" state="frozen"/>
      <selection pane="topLeft" activeCell="I533" sqref="I533:K548"/>
      <selection pane="topRight" activeCell="I533" sqref="I533:K548"/>
      <selection pane="bottomLeft" activeCell="I533" sqref="I533:K548"/>
      <selection pane="bottomRight" activeCell="B6" sqref="B6"/>
    </sheetView>
  </sheetViews>
  <sheetFormatPr defaultColWidth="11.421875" defaultRowHeight="12.75"/>
  <cols>
    <col min="1" max="1" width="20.8515625" style="46" customWidth="1"/>
    <col min="2" max="16384" width="11.421875" style="3" customWidth="1"/>
  </cols>
  <sheetData>
    <row r="1" spans="1:6" ht="12.75">
      <c r="A1" s="65"/>
      <c r="B1" s="85"/>
      <c r="C1" s="511"/>
      <c r="D1" s="511"/>
      <c r="E1" s="511" t="s">
        <v>239</v>
      </c>
      <c r="F1" s="511"/>
    </row>
    <row r="2" spans="1:6" ht="12.75">
      <c r="A2" s="55"/>
      <c r="B2" s="303" t="s">
        <v>130</v>
      </c>
      <c r="C2" s="512" t="s">
        <v>131</v>
      </c>
      <c r="D2" s="516"/>
      <c r="E2" s="512" t="s">
        <v>240</v>
      </c>
      <c r="F2" s="516"/>
    </row>
    <row r="3" spans="1:6" ht="12.75">
      <c r="A3" s="55"/>
      <c r="B3" s="304" t="s">
        <v>133</v>
      </c>
      <c r="C3" s="509" t="s">
        <v>134</v>
      </c>
      <c r="D3" s="517"/>
      <c r="E3" s="509" t="s">
        <v>241</v>
      </c>
      <c r="F3" s="517"/>
    </row>
    <row r="4" spans="1:6" ht="12.75">
      <c r="A4" s="2"/>
      <c r="B4" s="117" t="s">
        <v>129</v>
      </c>
      <c r="C4" s="159" t="s">
        <v>128</v>
      </c>
      <c r="D4" s="117" t="s">
        <v>129</v>
      </c>
      <c r="E4" s="161" t="s">
        <v>128</v>
      </c>
      <c r="F4" s="161" t="s">
        <v>129</v>
      </c>
    </row>
    <row r="5" spans="1:6" s="4" customFormat="1" ht="78" customHeight="1" thickBot="1">
      <c r="A5" s="1" t="s">
        <v>0</v>
      </c>
      <c r="B5" s="118" t="s">
        <v>564</v>
      </c>
      <c r="C5" s="118" t="s">
        <v>528</v>
      </c>
      <c r="D5" s="118" t="s">
        <v>238</v>
      </c>
      <c r="E5" s="118" t="s">
        <v>565</v>
      </c>
      <c r="F5" s="118" t="s">
        <v>529</v>
      </c>
    </row>
    <row r="6" spans="1:6" ht="13.5" thickBot="1">
      <c r="A6" s="18" t="s">
        <v>1</v>
      </c>
      <c r="B6" s="6"/>
      <c r="C6" s="6"/>
      <c r="D6" s="6"/>
      <c r="E6" s="6"/>
      <c r="F6" s="6"/>
    </row>
    <row r="7" spans="1:6" ht="12.75">
      <c r="A7" s="88">
        <v>1401</v>
      </c>
      <c r="B7" s="120">
        <v>929</v>
      </c>
      <c r="C7" s="120">
        <v>231</v>
      </c>
      <c r="D7" s="122">
        <v>867</v>
      </c>
      <c r="E7" s="120">
        <v>411</v>
      </c>
      <c r="F7" s="147">
        <v>704</v>
      </c>
    </row>
    <row r="8" spans="1:6" ht="12.75">
      <c r="A8" s="89">
        <v>1402</v>
      </c>
      <c r="B8" s="123">
        <v>1180</v>
      </c>
      <c r="C8" s="123">
        <v>312</v>
      </c>
      <c r="D8" s="125">
        <v>1101</v>
      </c>
      <c r="E8" s="123">
        <v>512</v>
      </c>
      <c r="F8" s="149">
        <v>905</v>
      </c>
    </row>
    <row r="9" spans="1:6" ht="12.75">
      <c r="A9" s="89">
        <v>1403</v>
      </c>
      <c r="B9" s="123">
        <v>1212</v>
      </c>
      <c r="C9" s="123">
        <v>376</v>
      </c>
      <c r="D9" s="125">
        <v>1138</v>
      </c>
      <c r="E9" s="123">
        <v>602</v>
      </c>
      <c r="F9" s="149">
        <v>912</v>
      </c>
    </row>
    <row r="10" spans="1:6" ht="12.75">
      <c r="A10" s="89">
        <v>1404</v>
      </c>
      <c r="B10" s="123">
        <v>1123</v>
      </c>
      <c r="C10" s="123">
        <v>297</v>
      </c>
      <c r="D10" s="125">
        <v>975</v>
      </c>
      <c r="E10" s="123">
        <v>464</v>
      </c>
      <c r="F10" s="149">
        <v>812</v>
      </c>
    </row>
    <row r="11" spans="1:6" ht="12.75">
      <c r="A11" s="89">
        <v>1405</v>
      </c>
      <c r="B11" s="123">
        <v>1223</v>
      </c>
      <c r="C11" s="123">
        <v>354</v>
      </c>
      <c r="D11" s="125">
        <v>1070</v>
      </c>
      <c r="E11" s="123">
        <v>577</v>
      </c>
      <c r="F11" s="149">
        <v>844</v>
      </c>
    </row>
    <row r="12" spans="1:6" ht="12.75">
      <c r="A12" s="89">
        <v>1406</v>
      </c>
      <c r="B12" s="123">
        <v>1306</v>
      </c>
      <c r="C12" s="123">
        <v>326</v>
      </c>
      <c r="D12" s="125">
        <v>1229</v>
      </c>
      <c r="E12" s="123">
        <v>573</v>
      </c>
      <c r="F12" s="149">
        <v>986</v>
      </c>
    </row>
    <row r="13" spans="1:6" ht="12.75">
      <c r="A13" s="89">
        <v>1407</v>
      </c>
      <c r="B13" s="123">
        <v>741</v>
      </c>
      <c r="C13" s="123">
        <v>299</v>
      </c>
      <c r="D13" s="125">
        <v>649</v>
      </c>
      <c r="E13" s="123">
        <v>473</v>
      </c>
      <c r="F13" s="149">
        <v>485</v>
      </c>
    </row>
    <row r="14" spans="1:6" ht="12.75">
      <c r="A14" s="89">
        <v>1408</v>
      </c>
      <c r="B14" s="123">
        <v>907</v>
      </c>
      <c r="C14" s="123">
        <v>428</v>
      </c>
      <c r="D14" s="125">
        <v>777</v>
      </c>
      <c r="E14" s="123">
        <v>653</v>
      </c>
      <c r="F14" s="149">
        <v>564</v>
      </c>
    </row>
    <row r="15" spans="1:6" ht="12.75">
      <c r="A15" s="89">
        <v>1409</v>
      </c>
      <c r="B15" s="123">
        <v>888</v>
      </c>
      <c r="C15" s="123">
        <v>381</v>
      </c>
      <c r="D15" s="125">
        <v>760</v>
      </c>
      <c r="E15" s="123">
        <v>587</v>
      </c>
      <c r="F15" s="149">
        <v>574</v>
      </c>
    </row>
    <row r="16" spans="1:6" ht="12.75">
      <c r="A16" s="89">
        <v>1410</v>
      </c>
      <c r="B16" s="123">
        <v>813</v>
      </c>
      <c r="C16" s="123">
        <v>524</v>
      </c>
      <c r="D16" s="125">
        <v>621</v>
      </c>
      <c r="E16" s="123">
        <v>661</v>
      </c>
      <c r="F16" s="149">
        <v>505</v>
      </c>
    </row>
    <row r="17" spans="1:6" ht="12.75">
      <c r="A17" s="90">
        <v>1411</v>
      </c>
      <c r="B17" s="123">
        <v>1005</v>
      </c>
      <c r="C17" s="123">
        <v>471</v>
      </c>
      <c r="D17" s="125">
        <v>849</v>
      </c>
      <c r="E17" s="123">
        <v>710</v>
      </c>
      <c r="F17" s="149">
        <v>632</v>
      </c>
    </row>
    <row r="18" spans="1:6" ht="12.75">
      <c r="A18" s="90">
        <v>1412</v>
      </c>
      <c r="B18" s="123">
        <v>1047</v>
      </c>
      <c r="C18" s="123">
        <v>316</v>
      </c>
      <c r="D18" s="125">
        <v>920</v>
      </c>
      <c r="E18" s="123">
        <v>464</v>
      </c>
      <c r="F18" s="149">
        <v>779</v>
      </c>
    </row>
    <row r="19" spans="1:6" ht="12.75">
      <c r="A19" s="90">
        <v>1413</v>
      </c>
      <c r="B19" s="126">
        <v>1112</v>
      </c>
      <c r="C19" s="126">
        <v>339</v>
      </c>
      <c r="D19" s="128">
        <v>1028</v>
      </c>
      <c r="E19" s="126">
        <v>592</v>
      </c>
      <c r="F19" s="151">
        <v>785</v>
      </c>
    </row>
    <row r="20" spans="1:6" ht="12.75">
      <c r="A20" s="90">
        <v>1414</v>
      </c>
      <c r="B20" s="126">
        <v>996</v>
      </c>
      <c r="C20" s="126">
        <v>317</v>
      </c>
      <c r="D20" s="128">
        <v>904</v>
      </c>
      <c r="E20" s="126">
        <v>639</v>
      </c>
      <c r="F20" s="151">
        <v>622</v>
      </c>
    </row>
    <row r="21" spans="1:6" ht="12.75">
      <c r="A21" s="90">
        <v>1415</v>
      </c>
      <c r="B21" s="126">
        <v>1014</v>
      </c>
      <c r="C21" s="126">
        <v>262</v>
      </c>
      <c r="D21" s="128">
        <v>971</v>
      </c>
      <c r="E21" s="126">
        <v>463</v>
      </c>
      <c r="F21" s="151">
        <v>785</v>
      </c>
    </row>
    <row r="22" spans="1:6" ht="12.75">
      <c r="A22" s="90">
        <v>1416</v>
      </c>
      <c r="B22" s="126">
        <v>1300</v>
      </c>
      <c r="C22" s="126">
        <v>449</v>
      </c>
      <c r="D22" s="128">
        <v>1188</v>
      </c>
      <c r="E22" s="126">
        <v>693</v>
      </c>
      <c r="F22" s="151">
        <v>939</v>
      </c>
    </row>
    <row r="23" spans="1:6" ht="12.75">
      <c r="A23" s="90">
        <v>1417</v>
      </c>
      <c r="B23" s="123">
        <v>1114</v>
      </c>
      <c r="C23" s="123">
        <v>409</v>
      </c>
      <c r="D23" s="125">
        <v>961</v>
      </c>
      <c r="E23" s="123">
        <v>582</v>
      </c>
      <c r="F23" s="149">
        <v>809</v>
      </c>
    </row>
    <row r="24" spans="1:6" ht="12.75">
      <c r="A24" s="90">
        <v>1418</v>
      </c>
      <c r="B24" s="123">
        <v>1364</v>
      </c>
      <c r="C24" s="123">
        <v>492</v>
      </c>
      <c r="D24" s="125">
        <v>1195</v>
      </c>
      <c r="E24" s="123">
        <v>742</v>
      </c>
      <c r="F24" s="149">
        <v>954</v>
      </c>
    </row>
    <row r="25" spans="1:6" ht="12.75">
      <c r="A25" s="90">
        <v>1419</v>
      </c>
      <c r="B25" s="123">
        <v>815</v>
      </c>
      <c r="C25" s="123">
        <v>324</v>
      </c>
      <c r="D25" s="125">
        <v>674</v>
      </c>
      <c r="E25" s="123">
        <v>479</v>
      </c>
      <c r="F25" s="149">
        <v>522</v>
      </c>
    </row>
    <row r="26" spans="1:6" ht="12.75">
      <c r="A26" s="90">
        <v>1420</v>
      </c>
      <c r="B26" s="123">
        <v>835</v>
      </c>
      <c r="C26" s="123">
        <v>302</v>
      </c>
      <c r="D26" s="125">
        <v>706</v>
      </c>
      <c r="E26" s="123">
        <v>485</v>
      </c>
      <c r="F26" s="149">
        <v>535</v>
      </c>
    </row>
    <row r="27" spans="1:6" ht="12.75">
      <c r="A27" s="90">
        <v>1421</v>
      </c>
      <c r="B27" s="129">
        <v>941</v>
      </c>
      <c r="C27" s="129">
        <v>417</v>
      </c>
      <c r="D27" s="131">
        <v>807</v>
      </c>
      <c r="E27" s="153">
        <v>648</v>
      </c>
      <c r="F27" s="154">
        <v>595</v>
      </c>
    </row>
    <row r="28" spans="1:6" ht="12.75">
      <c r="A28" s="90">
        <v>1501</v>
      </c>
      <c r="B28" s="129">
        <v>1280</v>
      </c>
      <c r="C28" s="129">
        <v>608</v>
      </c>
      <c r="D28" s="131">
        <v>1046</v>
      </c>
      <c r="E28" s="129">
        <v>947</v>
      </c>
      <c r="F28" s="154">
        <v>755</v>
      </c>
    </row>
    <row r="29" spans="1:6" ht="12.75">
      <c r="A29" s="91">
        <v>1502</v>
      </c>
      <c r="B29" s="141">
        <v>1107</v>
      </c>
      <c r="C29" s="141">
        <v>545</v>
      </c>
      <c r="D29" s="143">
        <v>934</v>
      </c>
      <c r="E29" s="141">
        <v>839</v>
      </c>
      <c r="F29" s="156">
        <v>659</v>
      </c>
    </row>
    <row r="30" spans="1:6" ht="12.75">
      <c r="A30" s="91">
        <v>1503</v>
      </c>
      <c r="B30" s="137">
        <v>816</v>
      </c>
      <c r="C30" s="137">
        <v>480</v>
      </c>
      <c r="D30" s="138">
        <v>692</v>
      </c>
      <c r="E30" s="137">
        <v>694</v>
      </c>
      <c r="F30" s="136">
        <v>500</v>
      </c>
    </row>
    <row r="31" spans="1:6" ht="12.75">
      <c r="A31" s="90">
        <v>1504</v>
      </c>
      <c r="B31" s="129">
        <v>705</v>
      </c>
      <c r="C31" s="129">
        <v>352</v>
      </c>
      <c r="D31" s="131">
        <v>583</v>
      </c>
      <c r="E31" s="129">
        <v>525</v>
      </c>
      <c r="F31" s="154">
        <v>426</v>
      </c>
    </row>
    <row r="32" spans="1:6" ht="12.75">
      <c r="A32" s="91">
        <v>1505</v>
      </c>
      <c r="B32" s="137">
        <v>763</v>
      </c>
      <c r="C32" s="137">
        <v>427</v>
      </c>
      <c r="D32" s="138">
        <v>599</v>
      </c>
      <c r="E32" s="137">
        <v>595</v>
      </c>
      <c r="F32" s="136">
        <v>447</v>
      </c>
    </row>
    <row r="33" spans="1:6" ht="12.75">
      <c r="A33" s="91">
        <v>1506</v>
      </c>
      <c r="B33" s="137">
        <v>920</v>
      </c>
      <c r="C33" s="137">
        <v>533</v>
      </c>
      <c r="D33" s="138">
        <v>691</v>
      </c>
      <c r="E33" s="137">
        <v>752</v>
      </c>
      <c r="F33" s="136">
        <v>475</v>
      </c>
    </row>
    <row r="34" spans="1:6" ht="12.75">
      <c r="A34" s="91">
        <v>1507</v>
      </c>
      <c r="B34" s="137">
        <v>912</v>
      </c>
      <c r="C34" s="137">
        <v>527</v>
      </c>
      <c r="D34" s="138">
        <v>701</v>
      </c>
      <c r="E34" s="137">
        <v>729</v>
      </c>
      <c r="F34" s="136">
        <v>521</v>
      </c>
    </row>
    <row r="35" spans="1:6" ht="12.75">
      <c r="A35" s="91">
        <v>1508</v>
      </c>
      <c r="B35" s="137">
        <v>866</v>
      </c>
      <c r="C35" s="137">
        <v>530</v>
      </c>
      <c r="D35" s="138">
        <v>641</v>
      </c>
      <c r="E35" s="137">
        <v>724</v>
      </c>
      <c r="F35" s="136">
        <v>457</v>
      </c>
    </row>
    <row r="36" spans="1:6" ht="12.75">
      <c r="A36" s="91">
        <v>1509</v>
      </c>
      <c r="B36" s="137">
        <v>924</v>
      </c>
      <c r="C36" s="137">
        <v>592</v>
      </c>
      <c r="D36" s="138">
        <v>669</v>
      </c>
      <c r="E36" s="137">
        <v>758</v>
      </c>
      <c r="F36" s="136">
        <v>522</v>
      </c>
    </row>
    <row r="37" spans="1:6" ht="12.75">
      <c r="A37" s="91">
        <v>1510</v>
      </c>
      <c r="B37" s="137">
        <v>885</v>
      </c>
      <c r="C37" s="137">
        <v>642</v>
      </c>
      <c r="D37" s="138">
        <v>559</v>
      </c>
      <c r="E37" s="137">
        <v>753</v>
      </c>
      <c r="F37" s="136">
        <v>459</v>
      </c>
    </row>
    <row r="38" spans="1:6" ht="12.75">
      <c r="A38" s="91">
        <v>1511</v>
      </c>
      <c r="B38" s="137">
        <v>886</v>
      </c>
      <c r="C38" s="137">
        <v>581</v>
      </c>
      <c r="D38" s="138">
        <v>599</v>
      </c>
      <c r="E38" s="137">
        <v>754</v>
      </c>
      <c r="F38" s="136">
        <v>449</v>
      </c>
    </row>
    <row r="39" spans="1:6" ht="12.75">
      <c r="A39" s="91">
        <v>1512</v>
      </c>
      <c r="B39" s="137">
        <v>596</v>
      </c>
      <c r="C39" s="137">
        <v>422</v>
      </c>
      <c r="D39" s="138">
        <v>395</v>
      </c>
      <c r="E39" s="137">
        <v>509</v>
      </c>
      <c r="F39" s="136">
        <v>313</v>
      </c>
    </row>
    <row r="40" spans="1:6" ht="12.75">
      <c r="A40" s="91">
        <v>1513</v>
      </c>
      <c r="B40" s="137">
        <v>655</v>
      </c>
      <c r="C40" s="137">
        <v>447</v>
      </c>
      <c r="D40" s="138">
        <v>444</v>
      </c>
      <c r="E40" s="137">
        <v>551</v>
      </c>
      <c r="F40" s="136">
        <v>354</v>
      </c>
    </row>
    <row r="41" spans="1:6" ht="12.75">
      <c r="A41" s="91">
        <v>1514</v>
      </c>
      <c r="B41" s="137">
        <v>682</v>
      </c>
      <c r="C41" s="137">
        <v>407</v>
      </c>
      <c r="D41" s="138">
        <v>515</v>
      </c>
      <c r="E41" s="137">
        <v>531</v>
      </c>
      <c r="F41" s="136">
        <v>401</v>
      </c>
    </row>
    <row r="42" spans="1:6" ht="12.75">
      <c r="A42" s="91">
        <v>1515</v>
      </c>
      <c r="B42" s="137">
        <v>492</v>
      </c>
      <c r="C42" s="137">
        <v>216</v>
      </c>
      <c r="D42" s="138">
        <v>406</v>
      </c>
      <c r="E42" s="137">
        <v>310</v>
      </c>
      <c r="F42" s="136">
        <v>321</v>
      </c>
    </row>
    <row r="43" spans="1:6" ht="12.75">
      <c r="A43" s="90">
        <v>1516</v>
      </c>
      <c r="B43" s="129">
        <v>624</v>
      </c>
      <c r="C43" s="129">
        <v>403</v>
      </c>
      <c r="D43" s="131">
        <v>510</v>
      </c>
      <c r="E43" s="129">
        <v>548</v>
      </c>
      <c r="F43" s="154">
        <v>390</v>
      </c>
    </row>
    <row r="44" spans="1:6" ht="12.75">
      <c r="A44" s="91">
        <v>1601</v>
      </c>
      <c r="B44" s="137">
        <v>1315</v>
      </c>
      <c r="C44" s="137">
        <v>833</v>
      </c>
      <c r="D44" s="138">
        <v>1043</v>
      </c>
      <c r="E44" s="137">
        <v>1180</v>
      </c>
      <c r="F44" s="136">
        <v>714</v>
      </c>
    </row>
    <row r="45" spans="1:6" ht="12.75">
      <c r="A45" s="91">
        <v>1602</v>
      </c>
      <c r="B45" s="137">
        <v>945</v>
      </c>
      <c r="C45" s="137">
        <v>778</v>
      </c>
      <c r="D45" s="138">
        <v>649</v>
      </c>
      <c r="E45" s="137">
        <v>984</v>
      </c>
      <c r="F45" s="136">
        <v>458</v>
      </c>
    </row>
    <row r="46" spans="1:6" ht="12.75">
      <c r="A46" s="91">
        <v>1603</v>
      </c>
      <c r="B46" s="137">
        <v>1160</v>
      </c>
      <c r="C46" s="137">
        <v>1071</v>
      </c>
      <c r="D46" s="138">
        <v>713</v>
      </c>
      <c r="E46" s="137">
        <v>1330</v>
      </c>
      <c r="F46" s="136">
        <v>477</v>
      </c>
    </row>
    <row r="47" spans="1:6" ht="12.75">
      <c r="A47" s="91">
        <v>1604</v>
      </c>
      <c r="B47" s="141">
        <v>711</v>
      </c>
      <c r="C47" s="141">
        <v>722</v>
      </c>
      <c r="D47" s="143">
        <v>473</v>
      </c>
      <c r="E47" s="141">
        <v>888</v>
      </c>
      <c r="F47" s="156">
        <v>333</v>
      </c>
    </row>
    <row r="48" spans="1:6" ht="12.75">
      <c r="A48" s="91">
        <v>1605</v>
      </c>
      <c r="B48" s="137">
        <v>642</v>
      </c>
      <c r="C48" s="137">
        <v>822</v>
      </c>
      <c r="D48" s="138">
        <v>390</v>
      </c>
      <c r="E48" s="137">
        <v>963</v>
      </c>
      <c r="F48" s="136">
        <v>268</v>
      </c>
    </row>
    <row r="49" spans="1:6" ht="12.75">
      <c r="A49" s="91">
        <v>1606</v>
      </c>
      <c r="B49" s="137">
        <v>571</v>
      </c>
      <c r="C49" s="137">
        <v>775</v>
      </c>
      <c r="D49" s="138">
        <v>327</v>
      </c>
      <c r="E49" s="137">
        <v>910</v>
      </c>
      <c r="F49" s="136">
        <v>214</v>
      </c>
    </row>
    <row r="50" spans="1:6" ht="12.75">
      <c r="A50" s="90">
        <v>1607</v>
      </c>
      <c r="B50" s="129">
        <v>991</v>
      </c>
      <c r="C50" s="129">
        <v>696</v>
      </c>
      <c r="D50" s="131">
        <v>749</v>
      </c>
      <c r="E50" s="129">
        <v>903</v>
      </c>
      <c r="F50" s="154">
        <v>563</v>
      </c>
    </row>
    <row r="51" spans="1:6" ht="12.75">
      <c r="A51" s="91">
        <v>1608</v>
      </c>
      <c r="B51" s="137">
        <v>612</v>
      </c>
      <c r="C51" s="137">
        <v>674</v>
      </c>
      <c r="D51" s="138">
        <v>422</v>
      </c>
      <c r="E51" s="137">
        <v>780</v>
      </c>
      <c r="F51" s="136">
        <v>338</v>
      </c>
    </row>
    <row r="52" spans="1:6" ht="12.75">
      <c r="A52" s="91">
        <v>1609</v>
      </c>
      <c r="B52" s="137">
        <v>812</v>
      </c>
      <c r="C52" s="137">
        <v>519</v>
      </c>
      <c r="D52" s="138">
        <v>615</v>
      </c>
      <c r="E52" s="137">
        <v>716</v>
      </c>
      <c r="F52" s="136">
        <v>438</v>
      </c>
    </row>
    <row r="53" spans="1:6" ht="12.75">
      <c r="A53" s="91">
        <v>1610</v>
      </c>
      <c r="B53" s="137">
        <v>970</v>
      </c>
      <c r="C53" s="137">
        <v>680</v>
      </c>
      <c r="D53" s="138">
        <v>793</v>
      </c>
      <c r="E53" s="137">
        <v>973</v>
      </c>
      <c r="F53" s="136">
        <v>540</v>
      </c>
    </row>
    <row r="54" spans="1:6" ht="12.75">
      <c r="A54" s="91">
        <v>1611</v>
      </c>
      <c r="B54" s="137">
        <v>913</v>
      </c>
      <c r="C54" s="137">
        <v>577</v>
      </c>
      <c r="D54" s="138">
        <v>702</v>
      </c>
      <c r="E54" s="137">
        <v>840</v>
      </c>
      <c r="F54" s="136">
        <v>455</v>
      </c>
    </row>
    <row r="55" spans="1:6" ht="12.75">
      <c r="A55" s="91">
        <v>1612</v>
      </c>
      <c r="B55" s="137">
        <v>528</v>
      </c>
      <c r="C55" s="137">
        <v>406</v>
      </c>
      <c r="D55" s="138">
        <v>328</v>
      </c>
      <c r="E55" s="137">
        <v>525</v>
      </c>
      <c r="F55" s="136">
        <v>220</v>
      </c>
    </row>
    <row r="56" spans="1:6" ht="12.75">
      <c r="A56" s="91">
        <v>1613</v>
      </c>
      <c r="B56" s="137">
        <v>792</v>
      </c>
      <c r="C56" s="137">
        <v>644</v>
      </c>
      <c r="D56" s="138">
        <v>570</v>
      </c>
      <c r="E56" s="137">
        <v>860</v>
      </c>
      <c r="F56" s="136">
        <v>376</v>
      </c>
    </row>
    <row r="57" spans="1:6" ht="12.75">
      <c r="A57" s="91">
        <v>1614</v>
      </c>
      <c r="B57" s="137">
        <v>746</v>
      </c>
      <c r="C57" s="137">
        <v>542</v>
      </c>
      <c r="D57" s="138">
        <v>497</v>
      </c>
      <c r="E57" s="137">
        <v>674</v>
      </c>
      <c r="F57" s="136">
        <v>385</v>
      </c>
    </row>
    <row r="58" spans="1:6" ht="12.75">
      <c r="A58" s="91">
        <v>1615</v>
      </c>
      <c r="B58" s="137">
        <v>997</v>
      </c>
      <c r="C58" s="137">
        <v>908</v>
      </c>
      <c r="D58" s="138">
        <v>606</v>
      </c>
      <c r="E58" s="137">
        <v>1108</v>
      </c>
      <c r="F58" s="136">
        <v>440</v>
      </c>
    </row>
    <row r="59" spans="1:6" ht="12.75">
      <c r="A59" s="91">
        <v>1701</v>
      </c>
      <c r="B59" s="137">
        <v>771</v>
      </c>
      <c r="C59" s="137">
        <v>579</v>
      </c>
      <c r="D59" s="138">
        <v>519</v>
      </c>
      <c r="E59" s="137">
        <v>725</v>
      </c>
      <c r="F59" s="136">
        <v>383</v>
      </c>
    </row>
    <row r="60" spans="1:6" ht="12.75">
      <c r="A60" s="91">
        <v>1702</v>
      </c>
      <c r="B60" s="137">
        <v>812</v>
      </c>
      <c r="C60" s="137">
        <v>566</v>
      </c>
      <c r="D60" s="138">
        <v>622</v>
      </c>
      <c r="E60" s="137">
        <v>766</v>
      </c>
      <c r="F60" s="136">
        <v>446</v>
      </c>
    </row>
    <row r="61" spans="1:6" ht="12.75">
      <c r="A61" s="91">
        <v>1703</v>
      </c>
      <c r="B61" s="137">
        <v>804</v>
      </c>
      <c r="C61" s="137">
        <v>633</v>
      </c>
      <c r="D61" s="138">
        <v>497</v>
      </c>
      <c r="E61" s="137">
        <v>774</v>
      </c>
      <c r="F61" s="136">
        <v>371</v>
      </c>
    </row>
    <row r="62" spans="1:6" ht="12.75">
      <c r="A62" s="91">
        <v>1704</v>
      </c>
      <c r="B62" s="137">
        <v>616</v>
      </c>
      <c r="C62" s="137">
        <v>655</v>
      </c>
      <c r="D62" s="138">
        <v>355</v>
      </c>
      <c r="E62" s="137">
        <v>785</v>
      </c>
      <c r="F62" s="136">
        <v>249</v>
      </c>
    </row>
    <row r="63" spans="1:6" ht="12.75">
      <c r="A63" s="91">
        <v>1705</v>
      </c>
      <c r="B63" s="137">
        <v>661</v>
      </c>
      <c r="C63" s="137">
        <v>636</v>
      </c>
      <c r="D63" s="138">
        <v>359</v>
      </c>
      <c r="E63" s="137">
        <v>757</v>
      </c>
      <c r="F63" s="136">
        <v>267</v>
      </c>
    </row>
    <row r="64" spans="1:6" ht="12.75">
      <c r="A64" s="91">
        <v>1706</v>
      </c>
      <c r="B64" s="137">
        <v>816</v>
      </c>
      <c r="C64" s="137">
        <v>846</v>
      </c>
      <c r="D64" s="138">
        <v>494</v>
      </c>
      <c r="E64" s="137">
        <v>1029</v>
      </c>
      <c r="F64" s="136">
        <v>344</v>
      </c>
    </row>
    <row r="65" spans="1:6" ht="12.75">
      <c r="A65" s="91">
        <v>1707</v>
      </c>
      <c r="B65" s="137">
        <v>579</v>
      </c>
      <c r="C65" s="137">
        <v>664</v>
      </c>
      <c r="D65" s="138">
        <v>323</v>
      </c>
      <c r="E65" s="137">
        <v>825</v>
      </c>
      <c r="F65" s="136">
        <v>181</v>
      </c>
    </row>
    <row r="66" spans="1:6" ht="12.75">
      <c r="A66" s="91">
        <v>1708</v>
      </c>
      <c r="B66" s="137">
        <v>858</v>
      </c>
      <c r="C66" s="137">
        <v>876</v>
      </c>
      <c r="D66" s="138">
        <v>554</v>
      </c>
      <c r="E66" s="137">
        <v>1098</v>
      </c>
      <c r="F66" s="136">
        <v>361</v>
      </c>
    </row>
    <row r="67" spans="1:6" ht="12.75">
      <c r="A67" s="91">
        <v>1709</v>
      </c>
      <c r="B67" s="137">
        <v>647</v>
      </c>
      <c r="C67" s="137">
        <v>780</v>
      </c>
      <c r="D67" s="138">
        <v>390</v>
      </c>
      <c r="E67" s="137">
        <v>912</v>
      </c>
      <c r="F67" s="136">
        <v>271</v>
      </c>
    </row>
    <row r="68" spans="1:6" ht="12.75">
      <c r="A68" s="91">
        <v>1710</v>
      </c>
      <c r="B68" s="137">
        <v>356</v>
      </c>
      <c r="C68" s="137">
        <v>460</v>
      </c>
      <c r="D68" s="138">
        <v>225</v>
      </c>
      <c r="E68" s="137">
        <v>555</v>
      </c>
      <c r="F68" s="136">
        <v>158</v>
      </c>
    </row>
    <row r="69" spans="1:6" ht="12.75">
      <c r="A69" s="91">
        <v>1711</v>
      </c>
      <c r="B69" s="137">
        <v>465</v>
      </c>
      <c r="C69" s="137">
        <v>534</v>
      </c>
      <c r="D69" s="138">
        <v>224</v>
      </c>
      <c r="E69" s="137">
        <v>612</v>
      </c>
      <c r="F69" s="136">
        <v>158</v>
      </c>
    </row>
    <row r="70" spans="1:6" ht="12.75">
      <c r="A70" s="91">
        <v>1712</v>
      </c>
      <c r="B70" s="137">
        <v>667</v>
      </c>
      <c r="C70" s="137">
        <v>494</v>
      </c>
      <c r="D70" s="138">
        <v>467</v>
      </c>
      <c r="E70" s="137">
        <v>642</v>
      </c>
      <c r="F70" s="136">
        <v>334</v>
      </c>
    </row>
    <row r="71" spans="1:6" ht="12.75">
      <c r="A71" s="91">
        <v>1713</v>
      </c>
      <c r="B71" s="137">
        <v>990</v>
      </c>
      <c r="C71" s="137">
        <v>663</v>
      </c>
      <c r="D71" s="138">
        <v>681</v>
      </c>
      <c r="E71" s="137">
        <v>878</v>
      </c>
      <c r="F71" s="136">
        <v>485</v>
      </c>
    </row>
    <row r="72" spans="1:6" ht="12.75">
      <c r="A72" s="91">
        <v>1714</v>
      </c>
      <c r="B72" s="137">
        <v>741</v>
      </c>
      <c r="C72" s="137">
        <v>722</v>
      </c>
      <c r="D72" s="138">
        <v>520</v>
      </c>
      <c r="E72" s="137">
        <v>893</v>
      </c>
      <c r="F72" s="136">
        <v>382</v>
      </c>
    </row>
    <row r="73" spans="1:6" ht="12.75">
      <c r="A73" s="91">
        <v>1715</v>
      </c>
      <c r="B73" s="141">
        <v>826</v>
      </c>
      <c r="C73" s="141">
        <v>799</v>
      </c>
      <c r="D73" s="143">
        <v>475</v>
      </c>
      <c r="E73" s="141">
        <v>961</v>
      </c>
      <c r="F73" s="156">
        <v>337</v>
      </c>
    </row>
    <row r="74" spans="1:6" ht="12.75">
      <c r="A74" s="90">
        <v>1801</v>
      </c>
      <c r="B74" s="126">
        <v>818</v>
      </c>
      <c r="C74" s="126">
        <v>448</v>
      </c>
      <c r="D74" s="128">
        <v>609</v>
      </c>
      <c r="E74" s="126">
        <v>608</v>
      </c>
      <c r="F74" s="151">
        <v>479</v>
      </c>
    </row>
    <row r="75" spans="1:6" ht="12.75">
      <c r="A75" s="90">
        <v>1802</v>
      </c>
      <c r="B75" s="129">
        <v>1045</v>
      </c>
      <c r="C75" s="129">
        <v>493</v>
      </c>
      <c r="D75" s="131">
        <v>886</v>
      </c>
      <c r="E75" s="129">
        <v>759</v>
      </c>
      <c r="F75" s="154">
        <v>643</v>
      </c>
    </row>
    <row r="76" spans="1:6" ht="12.75">
      <c r="A76" s="90">
        <v>1803</v>
      </c>
      <c r="B76" s="129">
        <v>787</v>
      </c>
      <c r="C76" s="129">
        <v>381</v>
      </c>
      <c r="D76" s="131">
        <v>646</v>
      </c>
      <c r="E76" s="129">
        <v>539</v>
      </c>
      <c r="F76" s="154">
        <v>489</v>
      </c>
    </row>
    <row r="77" spans="1:6" ht="12.75">
      <c r="A77" s="92">
        <v>1804</v>
      </c>
      <c r="B77" s="137">
        <v>1033</v>
      </c>
      <c r="C77" s="137">
        <v>738</v>
      </c>
      <c r="D77" s="138">
        <v>761</v>
      </c>
      <c r="E77" s="137">
        <v>990</v>
      </c>
      <c r="F77" s="136">
        <v>548</v>
      </c>
    </row>
    <row r="78" spans="1:6" ht="12.75">
      <c r="A78" s="91">
        <v>1805</v>
      </c>
      <c r="B78" s="137">
        <v>948</v>
      </c>
      <c r="C78" s="137">
        <v>973</v>
      </c>
      <c r="D78" s="138">
        <v>563</v>
      </c>
      <c r="E78" s="137">
        <v>1181</v>
      </c>
      <c r="F78" s="136">
        <v>389</v>
      </c>
    </row>
    <row r="79" spans="1:6" ht="12.75">
      <c r="A79" s="91">
        <v>1806</v>
      </c>
      <c r="B79" s="137">
        <v>731</v>
      </c>
      <c r="C79" s="137">
        <v>642</v>
      </c>
      <c r="D79" s="138">
        <v>534</v>
      </c>
      <c r="E79" s="137">
        <v>827</v>
      </c>
      <c r="F79" s="136">
        <v>367</v>
      </c>
    </row>
    <row r="80" spans="1:6" ht="12.75">
      <c r="A80" s="91">
        <v>1807</v>
      </c>
      <c r="B80" s="137">
        <v>916</v>
      </c>
      <c r="C80" s="137">
        <v>845</v>
      </c>
      <c r="D80" s="138">
        <v>563</v>
      </c>
      <c r="E80" s="137">
        <v>1047</v>
      </c>
      <c r="F80" s="136">
        <v>387</v>
      </c>
    </row>
    <row r="81" spans="1:6" ht="12.75">
      <c r="A81" s="91">
        <v>1808</v>
      </c>
      <c r="B81" s="137">
        <v>806</v>
      </c>
      <c r="C81" s="137">
        <v>762</v>
      </c>
      <c r="D81" s="138">
        <v>463</v>
      </c>
      <c r="E81" s="137">
        <v>919</v>
      </c>
      <c r="F81" s="136">
        <v>339</v>
      </c>
    </row>
    <row r="82" spans="1:6" ht="12.75">
      <c r="A82" s="91">
        <v>1809</v>
      </c>
      <c r="B82" s="137">
        <v>977</v>
      </c>
      <c r="C82" s="137">
        <v>863</v>
      </c>
      <c r="D82" s="138">
        <v>593</v>
      </c>
      <c r="E82" s="137">
        <v>1085</v>
      </c>
      <c r="F82" s="136">
        <v>402</v>
      </c>
    </row>
    <row r="83" spans="1:6" ht="12.75">
      <c r="A83" s="91">
        <v>1810</v>
      </c>
      <c r="B83" s="137">
        <v>649</v>
      </c>
      <c r="C83" s="137">
        <v>576</v>
      </c>
      <c r="D83" s="138">
        <v>430</v>
      </c>
      <c r="E83" s="137">
        <v>764</v>
      </c>
      <c r="F83" s="136">
        <v>270</v>
      </c>
    </row>
    <row r="84" spans="1:6" ht="12.75">
      <c r="A84" s="91">
        <v>1811</v>
      </c>
      <c r="B84" s="137">
        <v>833</v>
      </c>
      <c r="C84" s="137">
        <v>701</v>
      </c>
      <c r="D84" s="138">
        <v>564</v>
      </c>
      <c r="E84" s="137">
        <v>938</v>
      </c>
      <c r="F84" s="136">
        <v>351</v>
      </c>
    </row>
    <row r="85" spans="1:6" ht="12.75">
      <c r="A85" s="91">
        <v>1812</v>
      </c>
      <c r="B85" s="137">
        <v>807</v>
      </c>
      <c r="C85" s="137">
        <v>674</v>
      </c>
      <c r="D85" s="138">
        <v>528</v>
      </c>
      <c r="E85" s="137">
        <v>863</v>
      </c>
      <c r="F85" s="136">
        <v>361</v>
      </c>
    </row>
    <row r="86" spans="1:6" ht="12.75">
      <c r="A86" s="91">
        <v>1813</v>
      </c>
      <c r="B86" s="137">
        <v>722</v>
      </c>
      <c r="C86" s="137">
        <v>642</v>
      </c>
      <c r="D86" s="138">
        <v>457</v>
      </c>
      <c r="E86" s="137">
        <v>849</v>
      </c>
      <c r="F86" s="136">
        <v>285</v>
      </c>
    </row>
    <row r="87" spans="1:6" ht="12.75">
      <c r="A87" s="91">
        <v>1814</v>
      </c>
      <c r="B87" s="137">
        <v>840</v>
      </c>
      <c r="C87" s="137">
        <v>662</v>
      </c>
      <c r="D87" s="138">
        <v>620</v>
      </c>
      <c r="E87" s="137">
        <v>860</v>
      </c>
      <c r="F87" s="136">
        <v>440</v>
      </c>
    </row>
    <row r="88" spans="1:6" ht="12.75">
      <c r="A88" s="91">
        <v>1815</v>
      </c>
      <c r="B88" s="137">
        <v>1001</v>
      </c>
      <c r="C88" s="137">
        <v>652</v>
      </c>
      <c r="D88" s="138">
        <v>713</v>
      </c>
      <c r="E88" s="137">
        <v>886</v>
      </c>
      <c r="F88" s="136">
        <v>501</v>
      </c>
    </row>
    <row r="89" spans="1:6" ht="12.75">
      <c r="A89" s="91">
        <v>1816</v>
      </c>
      <c r="B89" s="137">
        <v>570</v>
      </c>
      <c r="C89" s="137">
        <v>391</v>
      </c>
      <c r="D89" s="138">
        <v>426</v>
      </c>
      <c r="E89" s="137">
        <v>552</v>
      </c>
      <c r="F89" s="136">
        <v>284</v>
      </c>
    </row>
    <row r="90" spans="1:6" ht="12.75">
      <c r="A90" s="91">
        <v>1817</v>
      </c>
      <c r="B90" s="137">
        <v>1742</v>
      </c>
      <c r="C90" s="137">
        <v>1394</v>
      </c>
      <c r="D90" s="138">
        <v>1241</v>
      </c>
      <c r="E90" s="137">
        <v>1908</v>
      </c>
      <c r="F90" s="136">
        <v>792</v>
      </c>
    </row>
    <row r="91" spans="1:6" ht="12.75">
      <c r="A91" s="91">
        <v>1901</v>
      </c>
      <c r="B91" s="141">
        <v>1400</v>
      </c>
      <c r="C91" s="141">
        <v>831</v>
      </c>
      <c r="D91" s="143">
        <v>1117</v>
      </c>
      <c r="E91" s="141">
        <v>1140</v>
      </c>
      <c r="F91" s="156">
        <v>831</v>
      </c>
    </row>
    <row r="92" spans="1:6" ht="12.75">
      <c r="A92" s="91">
        <v>1902</v>
      </c>
      <c r="B92" s="137">
        <v>887</v>
      </c>
      <c r="C92" s="137">
        <v>688</v>
      </c>
      <c r="D92" s="138">
        <v>678</v>
      </c>
      <c r="E92" s="137">
        <v>972</v>
      </c>
      <c r="F92" s="136">
        <v>416</v>
      </c>
    </row>
    <row r="93" spans="1:6" ht="12.75">
      <c r="A93" s="90">
        <v>1903</v>
      </c>
      <c r="B93" s="129">
        <v>362</v>
      </c>
      <c r="C93" s="129">
        <v>206</v>
      </c>
      <c r="D93" s="131">
        <v>294</v>
      </c>
      <c r="E93" s="129">
        <v>281</v>
      </c>
      <c r="F93" s="154">
        <v>226</v>
      </c>
    </row>
    <row r="94" spans="1:6" ht="12.75">
      <c r="A94" s="91">
        <v>1904</v>
      </c>
      <c r="B94" s="137">
        <v>871</v>
      </c>
      <c r="C94" s="137">
        <v>559</v>
      </c>
      <c r="D94" s="138">
        <v>641</v>
      </c>
      <c r="E94" s="137">
        <v>807</v>
      </c>
      <c r="F94" s="136">
        <v>428</v>
      </c>
    </row>
    <row r="95" spans="1:6" ht="12.75">
      <c r="A95" s="91">
        <v>1905</v>
      </c>
      <c r="B95" s="137">
        <v>922</v>
      </c>
      <c r="C95" s="137">
        <v>750</v>
      </c>
      <c r="D95" s="138">
        <v>599</v>
      </c>
      <c r="E95" s="137">
        <v>955</v>
      </c>
      <c r="F95" s="136">
        <v>421</v>
      </c>
    </row>
    <row r="96" spans="1:6" ht="12.75">
      <c r="A96" s="91">
        <v>1906</v>
      </c>
      <c r="B96" s="137">
        <v>906</v>
      </c>
      <c r="C96" s="137">
        <v>808</v>
      </c>
      <c r="D96" s="138">
        <v>596</v>
      </c>
      <c r="E96" s="137">
        <v>1037</v>
      </c>
      <c r="F96" s="136">
        <v>394</v>
      </c>
    </row>
    <row r="97" spans="1:6" ht="12.75">
      <c r="A97" s="91">
        <v>1907</v>
      </c>
      <c r="B97" s="137">
        <v>984</v>
      </c>
      <c r="C97" s="137">
        <v>793</v>
      </c>
      <c r="D97" s="138">
        <v>725</v>
      </c>
      <c r="E97" s="137">
        <v>1039</v>
      </c>
      <c r="F97" s="136">
        <v>504</v>
      </c>
    </row>
    <row r="98" spans="1:6" ht="12.75">
      <c r="A98" s="91">
        <v>1908</v>
      </c>
      <c r="B98" s="137">
        <v>478</v>
      </c>
      <c r="C98" s="137">
        <v>614</v>
      </c>
      <c r="D98" s="138">
        <v>295</v>
      </c>
      <c r="E98" s="137">
        <v>754</v>
      </c>
      <c r="F98" s="136">
        <v>170</v>
      </c>
    </row>
    <row r="99" spans="1:6" ht="12.75">
      <c r="A99" s="91">
        <v>1909</v>
      </c>
      <c r="B99" s="137">
        <v>696</v>
      </c>
      <c r="C99" s="137">
        <v>861</v>
      </c>
      <c r="D99" s="138">
        <v>434</v>
      </c>
      <c r="E99" s="137">
        <v>1060</v>
      </c>
      <c r="F99" s="136">
        <v>260</v>
      </c>
    </row>
    <row r="100" spans="1:6" ht="12.75">
      <c r="A100" s="91">
        <v>1910</v>
      </c>
      <c r="B100" s="137">
        <v>780</v>
      </c>
      <c r="C100" s="137">
        <v>987</v>
      </c>
      <c r="D100" s="138">
        <v>502</v>
      </c>
      <c r="E100" s="137">
        <v>1218</v>
      </c>
      <c r="F100" s="136">
        <v>307</v>
      </c>
    </row>
    <row r="101" spans="1:6" ht="12.75">
      <c r="A101" s="91">
        <v>1911</v>
      </c>
      <c r="B101" s="137">
        <v>578</v>
      </c>
      <c r="C101" s="137">
        <v>945</v>
      </c>
      <c r="D101" s="138">
        <v>327</v>
      </c>
      <c r="E101" s="137">
        <v>1130</v>
      </c>
      <c r="F101" s="136">
        <v>171</v>
      </c>
    </row>
    <row r="102" spans="1:6" ht="12.75">
      <c r="A102" s="91">
        <v>1912</v>
      </c>
      <c r="B102" s="137">
        <v>469</v>
      </c>
      <c r="C102" s="137">
        <v>794</v>
      </c>
      <c r="D102" s="138">
        <v>230</v>
      </c>
      <c r="E102" s="137">
        <v>936</v>
      </c>
      <c r="F102" s="136">
        <v>116</v>
      </c>
    </row>
    <row r="103" spans="1:6" ht="12.75">
      <c r="A103" s="91">
        <v>1913</v>
      </c>
      <c r="B103" s="137">
        <v>571</v>
      </c>
      <c r="C103" s="137">
        <v>884</v>
      </c>
      <c r="D103" s="138">
        <v>323</v>
      </c>
      <c r="E103" s="137">
        <v>1080</v>
      </c>
      <c r="F103" s="136">
        <v>152</v>
      </c>
    </row>
    <row r="104" spans="1:6" ht="12.75">
      <c r="A104" s="91">
        <v>1914</v>
      </c>
      <c r="B104" s="137">
        <v>631</v>
      </c>
      <c r="C104" s="137">
        <v>1028</v>
      </c>
      <c r="D104" s="138">
        <v>301</v>
      </c>
      <c r="E104" s="137">
        <v>1194</v>
      </c>
      <c r="F104" s="136">
        <v>175</v>
      </c>
    </row>
    <row r="105" spans="1:6" ht="12.75">
      <c r="A105" s="91">
        <v>1915</v>
      </c>
      <c r="B105" s="137">
        <v>670</v>
      </c>
      <c r="C105" s="137">
        <v>936</v>
      </c>
      <c r="D105" s="138">
        <v>316</v>
      </c>
      <c r="E105" s="137">
        <v>1045</v>
      </c>
      <c r="F105" s="136">
        <v>218</v>
      </c>
    </row>
    <row r="106" spans="1:6" ht="12.75">
      <c r="A106" s="91">
        <v>1916</v>
      </c>
      <c r="B106" s="137">
        <v>559</v>
      </c>
      <c r="C106" s="137">
        <v>637</v>
      </c>
      <c r="D106" s="138">
        <v>319</v>
      </c>
      <c r="E106" s="137">
        <v>737</v>
      </c>
      <c r="F106" s="136">
        <v>240</v>
      </c>
    </row>
    <row r="107" spans="1:6" ht="12.75">
      <c r="A107" s="91">
        <v>1917</v>
      </c>
      <c r="B107" s="137">
        <v>458</v>
      </c>
      <c r="C107" s="137">
        <v>646</v>
      </c>
      <c r="D107" s="138">
        <v>232</v>
      </c>
      <c r="E107" s="137">
        <v>757</v>
      </c>
      <c r="F107" s="136">
        <v>140</v>
      </c>
    </row>
    <row r="108" spans="1:6" ht="12.75">
      <c r="A108" s="91">
        <v>1918</v>
      </c>
      <c r="B108" s="137">
        <v>984</v>
      </c>
      <c r="C108" s="137">
        <v>1066</v>
      </c>
      <c r="D108" s="138">
        <v>683</v>
      </c>
      <c r="E108" s="137">
        <v>1353</v>
      </c>
      <c r="F108" s="136">
        <v>442</v>
      </c>
    </row>
    <row r="109" spans="1:6" ht="12.75">
      <c r="A109" s="91">
        <v>1919</v>
      </c>
      <c r="B109" s="141">
        <v>767</v>
      </c>
      <c r="C109" s="141">
        <v>999</v>
      </c>
      <c r="D109" s="143">
        <v>492</v>
      </c>
      <c r="E109" s="141">
        <v>1235</v>
      </c>
      <c r="F109" s="156">
        <v>287</v>
      </c>
    </row>
    <row r="110" spans="1:6" ht="12.75">
      <c r="A110" s="91">
        <v>1920</v>
      </c>
      <c r="B110" s="141">
        <v>414</v>
      </c>
      <c r="C110" s="141">
        <v>392</v>
      </c>
      <c r="D110" s="143">
        <v>296</v>
      </c>
      <c r="E110" s="141">
        <v>523</v>
      </c>
      <c r="F110" s="156">
        <v>186</v>
      </c>
    </row>
    <row r="111" spans="1:6" ht="12.75">
      <c r="A111" s="90">
        <v>2001</v>
      </c>
      <c r="B111" s="126">
        <v>979</v>
      </c>
      <c r="C111" s="126">
        <v>394</v>
      </c>
      <c r="D111" s="128">
        <v>827</v>
      </c>
      <c r="E111" s="126">
        <v>590</v>
      </c>
      <c r="F111" s="151">
        <v>651</v>
      </c>
    </row>
    <row r="112" spans="1:6" ht="12.75">
      <c r="A112" s="90">
        <v>2002</v>
      </c>
      <c r="B112" s="126">
        <v>854</v>
      </c>
      <c r="C112" s="126">
        <v>429</v>
      </c>
      <c r="D112" s="128">
        <v>706</v>
      </c>
      <c r="E112" s="126">
        <v>608</v>
      </c>
      <c r="F112" s="151">
        <v>537</v>
      </c>
    </row>
    <row r="113" spans="1:6" ht="12.75">
      <c r="A113" s="90">
        <v>2003</v>
      </c>
      <c r="B113" s="126">
        <v>1237</v>
      </c>
      <c r="C113" s="126">
        <v>395</v>
      </c>
      <c r="D113" s="128">
        <v>1107</v>
      </c>
      <c r="E113" s="126">
        <v>674</v>
      </c>
      <c r="F113" s="151">
        <v>855</v>
      </c>
    </row>
    <row r="114" spans="1:6" ht="12.75">
      <c r="A114" s="90">
        <v>2004</v>
      </c>
      <c r="B114" s="126">
        <v>1147</v>
      </c>
      <c r="C114" s="126">
        <v>488</v>
      </c>
      <c r="D114" s="128">
        <v>963</v>
      </c>
      <c r="E114" s="126">
        <v>687</v>
      </c>
      <c r="F114" s="151">
        <v>782</v>
      </c>
    </row>
    <row r="115" spans="1:6" ht="12.75">
      <c r="A115" s="90">
        <v>2005</v>
      </c>
      <c r="B115" s="129">
        <v>1099</v>
      </c>
      <c r="C115" s="129">
        <v>471</v>
      </c>
      <c r="D115" s="131">
        <v>936</v>
      </c>
      <c r="E115" s="129">
        <v>717</v>
      </c>
      <c r="F115" s="154">
        <v>722</v>
      </c>
    </row>
    <row r="116" spans="1:6" ht="12.75">
      <c r="A116" s="90">
        <v>2006</v>
      </c>
      <c r="B116" s="129">
        <v>1262</v>
      </c>
      <c r="C116" s="129">
        <v>472</v>
      </c>
      <c r="D116" s="131">
        <v>1097</v>
      </c>
      <c r="E116" s="129">
        <v>727</v>
      </c>
      <c r="F116" s="154">
        <v>867</v>
      </c>
    </row>
    <row r="117" spans="1:6" ht="12.75">
      <c r="A117" s="90">
        <v>2007</v>
      </c>
      <c r="B117" s="129">
        <v>1019</v>
      </c>
      <c r="C117" s="129">
        <v>383</v>
      </c>
      <c r="D117" s="131">
        <v>863</v>
      </c>
      <c r="E117" s="129">
        <v>599</v>
      </c>
      <c r="F117" s="154">
        <v>663</v>
      </c>
    </row>
    <row r="118" spans="1:6" ht="12.75">
      <c r="A118" s="90">
        <v>2008</v>
      </c>
      <c r="B118" s="129">
        <v>658</v>
      </c>
      <c r="C118" s="129">
        <v>283</v>
      </c>
      <c r="D118" s="131">
        <v>543</v>
      </c>
      <c r="E118" s="129">
        <v>399</v>
      </c>
      <c r="F118" s="154">
        <v>445</v>
      </c>
    </row>
    <row r="119" spans="1:6" ht="12.75">
      <c r="A119" s="90">
        <v>2009</v>
      </c>
      <c r="B119" s="126">
        <v>1190</v>
      </c>
      <c r="C119" s="126">
        <v>541</v>
      </c>
      <c r="D119" s="128">
        <v>953</v>
      </c>
      <c r="E119" s="126">
        <v>782</v>
      </c>
      <c r="F119" s="151">
        <v>731</v>
      </c>
    </row>
    <row r="120" spans="1:6" ht="12.75">
      <c r="A120" s="90">
        <v>2010</v>
      </c>
      <c r="B120" s="126">
        <v>982</v>
      </c>
      <c r="C120" s="126">
        <v>448</v>
      </c>
      <c r="D120" s="128">
        <v>807</v>
      </c>
      <c r="E120" s="126">
        <v>664</v>
      </c>
      <c r="F120" s="151">
        <v>608</v>
      </c>
    </row>
    <row r="121" spans="1:6" ht="12.75">
      <c r="A121" s="90">
        <v>2011</v>
      </c>
      <c r="B121" s="129">
        <v>1058</v>
      </c>
      <c r="C121" s="129">
        <v>501</v>
      </c>
      <c r="D121" s="131">
        <v>849</v>
      </c>
      <c r="E121" s="129">
        <v>745</v>
      </c>
      <c r="F121" s="154">
        <v>632</v>
      </c>
    </row>
    <row r="122" spans="1:6" ht="12.75">
      <c r="A122" s="90">
        <v>2012</v>
      </c>
      <c r="B122" s="126">
        <v>714</v>
      </c>
      <c r="C122" s="126">
        <v>425</v>
      </c>
      <c r="D122" s="128">
        <v>506</v>
      </c>
      <c r="E122" s="126">
        <v>534</v>
      </c>
      <c r="F122" s="151">
        <v>409</v>
      </c>
    </row>
    <row r="123" spans="1:6" ht="12.75">
      <c r="A123" s="90">
        <v>2013</v>
      </c>
      <c r="B123" s="129">
        <v>869</v>
      </c>
      <c r="C123" s="129">
        <v>372</v>
      </c>
      <c r="D123" s="131">
        <v>740</v>
      </c>
      <c r="E123" s="129">
        <v>541</v>
      </c>
      <c r="F123" s="154">
        <v>589</v>
      </c>
    </row>
    <row r="124" spans="1:6" ht="12.75">
      <c r="A124" s="90">
        <v>2014</v>
      </c>
      <c r="B124" s="129">
        <v>1016</v>
      </c>
      <c r="C124" s="129">
        <v>377</v>
      </c>
      <c r="D124" s="131">
        <v>887</v>
      </c>
      <c r="E124" s="129">
        <v>620</v>
      </c>
      <c r="F124" s="154">
        <v>660</v>
      </c>
    </row>
    <row r="125" spans="1:6" ht="12.75">
      <c r="A125" s="90">
        <v>2015</v>
      </c>
      <c r="B125" s="129">
        <v>842</v>
      </c>
      <c r="C125" s="129">
        <v>439</v>
      </c>
      <c r="D125" s="131">
        <v>651</v>
      </c>
      <c r="E125" s="129">
        <v>573</v>
      </c>
      <c r="F125" s="154">
        <v>532</v>
      </c>
    </row>
    <row r="126" spans="1:6" ht="12.75">
      <c r="A126" s="90">
        <v>2101</v>
      </c>
      <c r="B126" s="129">
        <v>1371</v>
      </c>
      <c r="C126" s="129">
        <v>462</v>
      </c>
      <c r="D126" s="131">
        <v>1210</v>
      </c>
      <c r="E126" s="129">
        <v>746</v>
      </c>
      <c r="F126" s="154">
        <v>952</v>
      </c>
    </row>
    <row r="127" spans="1:6" ht="12.75">
      <c r="A127" s="90">
        <v>2102</v>
      </c>
      <c r="B127" s="126">
        <v>1154</v>
      </c>
      <c r="C127" s="126">
        <v>430</v>
      </c>
      <c r="D127" s="128">
        <v>970</v>
      </c>
      <c r="E127" s="126">
        <v>660</v>
      </c>
      <c r="F127" s="151">
        <v>761</v>
      </c>
    </row>
    <row r="128" spans="1:6" ht="12.75">
      <c r="A128" s="90">
        <v>2103</v>
      </c>
      <c r="B128" s="129">
        <v>799</v>
      </c>
      <c r="C128" s="129">
        <v>335</v>
      </c>
      <c r="D128" s="131">
        <v>695</v>
      </c>
      <c r="E128" s="129">
        <v>545</v>
      </c>
      <c r="F128" s="154">
        <v>500</v>
      </c>
    </row>
    <row r="129" spans="1:6" ht="12.75">
      <c r="A129" s="90">
        <v>2104</v>
      </c>
      <c r="B129" s="129">
        <v>1056</v>
      </c>
      <c r="C129" s="129">
        <v>479</v>
      </c>
      <c r="D129" s="131">
        <v>882</v>
      </c>
      <c r="E129" s="129">
        <v>740</v>
      </c>
      <c r="F129" s="154">
        <v>635</v>
      </c>
    </row>
    <row r="130" spans="1:6" ht="12.75">
      <c r="A130" s="90">
        <v>2105</v>
      </c>
      <c r="B130" s="129">
        <v>625</v>
      </c>
      <c r="C130" s="129">
        <v>266</v>
      </c>
      <c r="D130" s="131">
        <v>554</v>
      </c>
      <c r="E130" s="129">
        <v>451</v>
      </c>
      <c r="F130" s="154">
        <v>389</v>
      </c>
    </row>
    <row r="131" spans="1:6" ht="12.75">
      <c r="A131" s="90">
        <v>2106</v>
      </c>
      <c r="B131" s="129">
        <v>1126</v>
      </c>
      <c r="C131" s="129">
        <v>468</v>
      </c>
      <c r="D131" s="131">
        <v>1056</v>
      </c>
      <c r="E131" s="129">
        <v>778</v>
      </c>
      <c r="F131" s="154">
        <v>798</v>
      </c>
    </row>
    <row r="132" spans="1:6" ht="12.75">
      <c r="A132" s="90">
        <v>2107</v>
      </c>
      <c r="B132" s="129">
        <v>1029</v>
      </c>
      <c r="C132" s="129">
        <v>401</v>
      </c>
      <c r="D132" s="131">
        <v>911</v>
      </c>
      <c r="E132" s="129">
        <v>643</v>
      </c>
      <c r="F132" s="154">
        <v>677</v>
      </c>
    </row>
    <row r="133" spans="1:6" ht="12.75">
      <c r="A133" s="90">
        <v>2108</v>
      </c>
      <c r="B133" s="129">
        <v>790</v>
      </c>
      <c r="C133" s="129">
        <v>347</v>
      </c>
      <c r="D133" s="131">
        <v>673</v>
      </c>
      <c r="E133" s="129">
        <v>584</v>
      </c>
      <c r="F133" s="154">
        <v>468</v>
      </c>
    </row>
    <row r="134" spans="1:6" ht="12.75">
      <c r="A134" s="90">
        <v>2109</v>
      </c>
      <c r="B134" s="129">
        <v>921</v>
      </c>
      <c r="C134" s="129">
        <v>553</v>
      </c>
      <c r="D134" s="131">
        <v>697</v>
      </c>
      <c r="E134" s="129">
        <v>760</v>
      </c>
      <c r="F134" s="154">
        <v>511</v>
      </c>
    </row>
    <row r="135" spans="1:6" ht="12.75">
      <c r="A135" s="90">
        <v>2110</v>
      </c>
      <c r="B135" s="129">
        <v>532</v>
      </c>
      <c r="C135" s="129">
        <v>200</v>
      </c>
      <c r="D135" s="131">
        <v>478</v>
      </c>
      <c r="E135" s="129">
        <v>308</v>
      </c>
      <c r="F135" s="154">
        <v>366</v>
      </c>
    </row>
    <row r="136" spans="1:6" ht="12.75">
      <c r="A136" s="90">
        <v>2111</v>
      </c>
      <c r="B136" s="129">
        <v>1212</v>
      </c>
      <c r="C136" s="129">
        <v>518</v>
      </c>
      <c r="D136" s="131">
        <v>969</v>
      </c>
      <c r="E136" s="129">
        <v>766</v>
      </c>
      <c r="F136" s="154">
        <v>759</v>
      </c>
    </row>
    <row r="137" spans="1:6" ht="12.75">
      <c r="A137" s="90">
        <v>2112</v>
      </c>
      <c r="B137" s="129">
        <v>1365</v>
      </c>
      <c r="C137" s="129">
        <v>761</v>
      </c>
      <c r="D137" s="131">
        <v>1074</v>
      </c>
      <c r="E137" s="129">
        <v>984</v>
      </c>
      <c r="F137" s="154">
        <v>866</v>
      </c>
    </row>
    <row r="138" spans="1:6" ht="12.75">
      <c r="A138" s="90">
        <v>2113</v>
      </c>
      <c r="B138" s="129">
        <v>828</v>
      </c>
      <c r="C138" s="129">
        <v>386</v>
      </c>
      <c r="D138" s="131">
        <v>721</v>
      </c>
      <c r="E138" s="129">
        <v>558</v>
      </c>
      <c r="F138" s="154">
        <v>573</v>
      </c>
    </row>
    <row r="139" spans="1:6" ht="12.75">
      <c r="A139" s="90">
        <v>2114</v>
      </c>
      <c r="B139" s="129">
        <v>1046</v>
      </c>
      <c r="C139" s="129">
        <v>553</v>
      </c>
      <c r="D139" s="131">
        <v>807</v>
      </c>
      <c r="E139" s="129">
        <v>740</v>
      </c>
      <c r="F139" s="154">
        <v>637</v>
      </c>
    </row>
    <row r="140" spans="1:6" ht="12.75">
      <c r="A140" s="90">
        <v>2115</v>
      </c>
      <c r="B140" s="129">
        <v>1064</v>
      </c>
      <c r="C140" s="129">
        <v>566</v>
      </c>
      <c r="D140" s="131">
        <v>821</v>
      </c>
      <c r="E140" s="129">
        <v>707</v>
      </c>
      <c r="F140" s="154">
        <v>691</v>
      </c>
    </row>
    <row r="141" spans="1:6" ht="12.75">
      <c r="A141" s="90">
        <v>2116</v>
      </c>
      <c r="B141" s="129">
        <v>736</v>
      </c>
      <c r="C141" s="129">
        <v>402</v>
      </c>
      <c r="D141" s="131">
        <v>580</v>
      </c>
      <c r="E141" s="129">
        <v>549</v>
      </c>
      <c r="F141" s="154">
        <v>445</v>
      </c>
    </row>
    <row r="142" spans="1:6" ht="12.75">
      <c r="A142" s="90">
        <v>2117</v>
      </c>
      <c r="B142" s="129">
        <v>801</v>
      </c>
      <c r="C142" s="129">
        <v>337</v>
      </c>
      <c r="D142" s="131">
        <v>683</v>
      </c>
      <c r="E142" s="129">
        <v>522</v>
      </c>
      <c r="F142" s="154">
        <v>510</v>
      </c>
    </row>
    <row r="143" spans="1:6" ht="12.75">
      <c r="A143" s="90">
        <v>2201</v>
      </c>
      <c r="B143" s="129">
        <v>1021</v>
      </c>
      <c r="C143" s="129">
        <v>427</v>
      </c>
      <c r="D143" s="131">
        <v>840</v>
      </c>
      <c r="E143" s="129">
        <v>606</v>
      </c>
      <c r="F143" s="154">
        <v>686</v>
      </c>
    </row>
    <row r="144" spans="1:6" ht="12.75">
      <c r="A144" s="90">
        <v>2202</v>
      </c>
      <c r="B144" s="129">
        <v>883</v>
      </c>
      <c r="C144" s="129">
        <v>346</v>
      </c>
      <c r="D144" s="131">
        <v>741</v>
      </c>
      <c r="E144" s="129">
        <v>512</v>
      </c>
      <c r="F144" s="154">
        <v>592</v>
      </c>
    </row>
    <row r="145" spans="1:6" ht="12.75">
      <c r="A145" s="90">
        <v>2203</v>
      </c>
      <c r="B145" s="126">
        <v>893</v>
      </c>
      <c r="C145" s="126">
        <v>450</v>
      </c>
      <c r="D145" s="128">
        <v>710</v>
      </c>
      <c r="E145" s="126">
        <v>585</v>
      </c>
      <c r="F145" s="151">
        <v>582</v>
      </c>
    </row>
    <row r="146" spans="1:6" ht="12.75">
      <c r="A146" s="90">
        <v>2204</v>
      </c>
      <c r="B146" s="126">
        <v>884</v>
      </c>
      <c r="C146" s="126">
        <v>418</v>
      </c>
      <c r="D146" s="128">
        <v>741</v>
      </c>
      <c r="E146" s="126">
        <v>575</v>
      </c>
      <c r="F146" s="151">
        <v>597</v>
      </c>
    </row>
    <row r="147" spans="1:6" ht="12.75">
      <c r="A147" s="90">
        <v>2205</v>
      </c>
      <c r="B147" s="126">
        <v>718</v>
      </c>
      <c r="C147" s="126">
        <v>213</v>
      </c>
      <c r="D147" s="128">
        <v>668</v>
      </c>
      <c r="E147" s="126">
        <v>356</v>
      </c>
      <c r="F147" s="151">
        <v>529</v>
      </c>
    </row>
    <row r="148" spans="1:6" ht="12.75">
      <c r="A148" s="90">
        <v>2206</v>
      </c>
      <c r="B148" s="126">
        <v>1244</v>
      </c>
      <c r="C148" s="126">
        <v>458</v>
      </c>
      <c r="D148" s="128">
        <v>1083</v>
      </c>
      <c r="E148" s="126">
        <v>719</v>
      </c>
      <c r="F148" s="151">
        <v>841</v>
      </c>
    </row>
    <row r="149" spans="1:6" ht="12.75">
      <c r="A149" s="90">
        <v>2207</v>
      </c>
      <c r="B149" s="126">
        <v>1359</v>
      </c>
      <c r="C149" s="126">
        <v>314</v>
      </c>
      <c r="D149" s="128">
        <v>1285</v>
      </c>
      <c r="E149" s="126">
        <v>619</v>
      </c>
      <c r="F149" s="151">
        <v>990</v>
      </c>
    </row>
    <row r="150" spans="1:6" ht="12.75">
      <c r="A150" s="90">
        <v>2208</v>
      </c>
      <c r="B150" s="126">
        <v>1294</v>
      </c>
      <c r="C150" s="126">
        <v>426</v>
      </c>
      <c r="D150" s="128">
        <v>1125</v>
      </c>
      <c r="E150" s="126">
        <v>689</v>
      </c>
      <c r="F150" s="151">
        <v>880</v>
      </c>
    </row>
    <row r="151" spans="1:6" ht="12.75">
      <c r="A151" s="90">
        <v>2209</v>
      </c>
      <c r="B151" s="126">
        <v>672</v>
      </c>
      <c r="C151" s="126">
        <v>270</v>
      </c>
      <c r="D151" s="128">
        <v>562</v>
      </c>
      <c r="E151" s="126">
        <v>374</v>
      </c>
      <c r="F151" s="151">
        <v>462</v>
      </c>
    </row>
    <row r="152" spans="1:6" ht="12.75">
      <c r="A152" s="90">
        <v>2210</v>
      </c>
      <c r="B152" s="144">
        <v>875</v>
      </c>
      <c r="C152" s="144">
        <v>375</v>
      </c>
      <c r="D152" s="146">
        <v>761</v>
      </c>
      <c r="E152" s="144">
        <v>534</v>
      </c>
      <c r="F152" s="157">
        <v>627</v>
      </c>
    </row>
    <row r="153" spans="1:6" ht="12.75">
      <c r="A153" s="160">
        <v>2211</v>
      </c>
      <c r="B153" s="144">
        <v>993</v>
      </c>
      <c r="C153" s="144">
        <v>297</v>
      </c>
      <c r="D153" s="146">
        <v>898</v>
      </c>
      <c r="E153" s="144">
        <v>462</v>
      </c>
      <c r="F153" s="157">
        <v>744</v>
      </c>
    </row>
    <row r="154" spans="1:6" ht="12.75">
      <c r="A154" s="90">
        <v>2212</v>
      </c>
      <c r="B154" s="144">
        <v>920</v>
      </c>
      <c r="C154" s="144">
        <v>253</v>
      </c>
      <c r="D154" s="146">
        <v>840</v>
      </c>
      <c r="E154" s="144">
        <v>396</v>
      </c>
      <c r="F154" s="157">
        <v>696</v>
      </c>
    </row>
    <row r="155" spans="1:6" ht="12.75">
      <c r="A155" s="93">
        <v>2213</v>
      </c>
      <c r="B155" s="144">
        <v>85</v>
      </c>
      <c r="C155" s="144">
        <v>7</v>
      </c>
      <c r="D155" s="146">
        <v>85</v>
      </c>
      <c r="E155" s="144">
        <v>27</v>
      </c>
      <c r="F155" s="157">
        <v>64</v>
      </c>
    </row>
    <row r="156" spans="1:6" ht="12.75">
      <c r="A156" s="94">
        <v>2214</v>
      </c>
      <c r="B156" s="144">
        <v>712</v>
      </c>
      <c r="C156" s="133">
        <v>225</v>
      </c>
      <c r="D156" s="135">
        <v>642</v>
      </c>
      <c r="E156" s="144">
        <v>356</v>
      </c>
      <c r="F156" s="157">
        <v>526</v>
      </c>
    </row>
    <row r="157" spans="1:6" ht="12.75">
      <c r="A157" s="32" t="s">
        <v>2</v>
      </c>
      <c r="B157" s="16">
        <f>SUM(B7:B156)</f>
        <v>131838</v>
      </c>
      <c r="C157" s="16">
        <f>SUM(C7:C156)</f>
        <v>81514</v>
      </c>
      <c r="D157" s="16">
        <f>SUM(D7:D156)</f>
        <v>102150</v>
      </c>
      <c r="E157" s="16">
        <f>SUM(E7:E156)</f>
        <v>110514</v>
      </c>
      <c r="F157" s="16">
        <f>SUM(F7:F156)</f>
        <v>76091</v>
      </c>
    </row>
    <row r="158" spans="1:6" ht="13.5" thickBot="1">
      <c r="A158" s="79"/>
      <c r="B158" s="17"/>
      <c r="C158" s="17"/>
      <c r="D158" s="17"/>
      <c r="E158" s="17"/>
      <c r="F158" s="17"/>
    </row>
    <row r="159" spans="1:6" ht="13.5" thickBot="1">
      <c r="A159" s="18" t="s">
        <v>3</v>
      </c>
      <c r="B159" s="5"/>
      <c r="C159" s="5"/>
      <c r="D159" s="5"/>
      <c r="E159" s="5"/>
      <c r="F159" s="5"/>
    </row>
    <row r="160" spans="1:6" ht="12.75">
      <c r="A160" s="19" t="s">
        <v>345</v>
      </c>
      <c r="B160" s="188">
        <v>119</v>
      </c>
      <c r="C160" s="167">
        <v>24</v>
      </c>
      <c r="D160" s="188">
        <v>116</v>
      </c>
      <c r="E160" s="167">
        <v>37</v>
      </c>
      <c r="F160" s="169">
        <v>104</v>
      </c>
    </row>
    <row r="161" spans="1:6" ht="12.75">
      <c r="A161" s="19" t="s">
        <v>346</v>
      </c>
      <c r="B161" s="219">
        <v>283</v>
      </c>
      <c r="C161" s="173">
        <v>62</v>
      </c>
      <c r="D161" s="190">
        <v>252</v>
      </c>
      <c r="E161" s="173">
        <v>105</v>
      </c>
      <c r="F161" s="175">
        <v>215</v>
      </c>
    </row>
    <row r="162" spans="1:6" ht="12.75">
      <c r="A162" s="71" t="s">
        <v>566</v>
      </c>
      <c r="B162" s="219">
        <v>327</v>
      </c>
      <c r="C162" s="173">
        <v>92</v>
      </c>
      <c r="D162" s="190">
        <v>293</v>
      </c>
      <c r="E162" s="173">
        <v>140</v>
      </c>
      <c r="F162" s="175">
        <v>245</v>
      </c>
    </row>
    <row r="163" spans="1:6" ht="12.75">
      <c r="A163" s="19" t="s">
        <v>347</v>
      </c>
      <c r="B163" s="219">
        <v>30</v>
      </c>
      <c r="C163" s="173">
        <v>3</v>
      </c>
      <c r="D163" s="190">
        <v>32</v>
      </c>
      <c r="E163" s="173">
        <v>3</v>
      </c>
      <c r="F163" s="175">
        <v>32</v>
      </c>
    </row>
    <row r="164" spans="1:6" ht="12.75">
      <c r="A164" s="19" t="s">
        <v>348</v>
      </c>
      <c r="B164" s="219">
        <v>438</v>
      </c>
      <c r="C164" s="173">
        <v>151</v>
      </c>
      <c r="D164" s="190">
        <v>367</v>
      </c>
      <c r="E164" s="173">
        <v>217</v>
      </c>
      <c r="F164" s="175">
        <v>309</v>
      </c>
    </row>
    <row r="165" spans="1:6" ht="12.75">
      <c r="A165" s="19" t="s">
        <v>349</v>
      </c>
      <c r="B165" s="219">
        <v>30</v>
      </c>
      <c r="C165" s="173">
        <v>9</v>
      </c>
      <c r="D165" s="190">
        <v>29</v>
      </c>
      <c r="E165" s="173">
        <v>13</v>
      </c>
      <c r="F165" s="175">
        <v>27</v>
      </c>
    </row>
    <row r="166" spans="1:6" ht="12.75">
      <c r="A166" s="19" t="s">
        <v>371</v>
      </c>
      <c r="B166" s="202">
        <v>313</v>
      </c>
      <c r="C166" s="264">
        <v>127</v>
      </c>
      <c r="D166" s="192">
        <v>281</v>
      </c>
      <c r="E166" s="186">
        <v>149</v>
      </c>
      <c r="F166" s="177">
        <v>263</v>
      </c>
    </row>
    <row r="167" spans="1:6" ht="12.75">
      <c r="A167" s="32" t="s">
        <v>2</v>
      </c>
      <c r="B167" s="16">
        <f>SUM(B160:B166)</f>
        <v>1540</v>
      </c>
      <c r="C167" s="16">
        <f>SUM(C160:C166)</f>
        <v>468</v>
      </c>
      <c r="D167" s="16">
        <f>SUM(D160:D166)</f>
        <v>1370</v>
      </c>
      <c r="E167" s="16">
        <f>SUM(E160:E166)</f>
        <v>664</v>
      </c>
      <c r="F167" s="16">
        <f>SUM(F160:F166)</f>
        <v>1195</v>
      </c>
    </row>
    <row r="168" spans="1:6" ht="13.5" thickBot="1">
      <c r="A168" s="49"/>
      <c r="B168" s="17"/>
      <c r="C168" s="17"/>
      <c r="D168" s="17"/>
      <c r="E168" s="17"/>
      <c r="F168" s="17"/>
    </row>
    <row r="169" spans="1:6" ht="13.5" thickBot="1">
      <c r="A169" s="18" t="s">
        <v>4</v>
      </c>
      <c r="B169" s="6"/>
      <c r="C169" s="6"/>
      <c r="D169" s="6"/>
      <c r="E169" s="6"/>
      <c r="F169" s="6"/>
    </row>
    <row r="170" spans="1:6" ht="12.75">
      <c r="A170" s="86" t="s">
        <v>5</v>
      </c>
      <c r="B170" s="167">
        <v>257</v>
      </c>
      <c r="C170" s="167">
        <v>136</v>
      </c>
      <c r="D170" s="188">
        <v>185</v>
      </c>
      <c r="E170" s="167">
        <v>199</v>
      </c>
      <c r="F170" s="188">
        <v>122</v>
      </c>
    </row>
    <row r="171" spans="1:6" ht="12.75">
      <c r="A171" s="86" t="s">
        <v>6</v>
      </c>
      <c r="B171" s="173">
        <v>334</v>
      </c>
      <c r="C171" s="173">
        <v>149</v>
      </c>
      <c r="D171" s="190">
        <v>256</v>
      </c>
      <c r="E171" s="173">
        <v>230</v>
      </c>
      <c r="F171" s="190">
        <v>178</v>
      </c>
    </row>
    <row r="172" spans="1:6" ht="12.75">
      <c r="A172" s="86" t="s">
        <v>7</v>
      </c>
      <c r="B172" s="173">
        <v>305</v>
      </c>
      <c r="C172" s="173">
        <v>158</v>
      </c>
      <c r="D172" s="190">
        <v>220</v>
      </c>
      <c r="E172" s="173">
        <v>215</v>
      </c>
      <c r="F172" s="190">
        <v>158</v>
      </c>
    </row>
    <row r="173" spans="1:6" ht="12.75">
      <c r="A173" s="86" t="s">
        <v>8</v>
      </c>
      <c r="B173" s="173">
        <v>398</v>
      </c>
      <c r="C173" s="173">
        <v>298</v>
      </c>
      <c r="D173" s="190">
        <v>219</v>
      </c>
      <c r="E173" s="173">
        <v>385</v>
      </c>
      <c r="F173" s="190">
        <v>138</v>
      </c>
    </row>
    <row r="174" spans="1:6" ht="12.75">
      <c r="A174" s="86" t="s">
        <v>9</v>
      </c>
      <c r="B174" s="173">
        <v>468</v>
      </c>
      <c r="C174" s="173">
        <v>293</v>
      </c>
      <c r="D174" s="190">
        <v>312</v>
      </c>
      <c r="E174" s="173">
        <v>384</v>
      </c>
      <c r="F174" s="190">
        <v>223</v>
      </c>
    </row>
    <row r="175" spans="1:6" ht="12.75">
      <c r="A175" s="86" t="s">
        <v>10</v>
      </c>
      <c r="B175" s="173">
        <v>339</v>
      </c>
      <c r="C175" s="173">
        <v>270</v>
      </c>
      <c r="D175" s="190">
        <v>190</v>
      </c>
      <c r="E175" s="173">
        <v>315</v>
      </c>
      <c r="F175" s="190">
        <v>151</v>
      </c>
    </row>
    <row r="176" spans="1:6" ht="12.75">
      <c r="A176" s="86" t="s">
        <v>11</v>
      </c>
      <c r="B176" s="173">
        <v>345</v>
      </c>
      <c r="C176" s="173">
        <v>215</v>
      </c>
      <c r="D176" s="190">
        <v>196</v>
      </c>
      <c r="E176" s="173">
        <v>255</v>
      </c>
      <c r="F176" s="190">
        <v>161</v>
      </c>
    </row>
    <row r="177" spans="1:6" ht="12.75">
      <c r="A177" s="86" t="s">
        <v>12</v>
      </c>
      <c r="B177" s="173">
        <v>353</v>
      </c>
      <c r="C177" s="173">
        <v>166</v>
      </c>
      <c r="D177" s="190">
        <v>251</v>
      </c>
      <c r="E177" s="173">
        <v>258</v>
      </c>
      <c r="F177" s="190">
        <v>163</v>
      </c>
    </row>
    <row r="178" spans="1:6" ht="12.75">
      <c r="A178" s="86" t="s">
        <v>13</v>
      </c>
      <c r="B178" s="173">
        <v>373</v>
      </c>
      <c r="C178" s="173">
        <v>184</v>
      </c>
      <c r="D178" s="190">
        <v>238</v>
      </c>
      <c r="E178" s="173">
        <v>241</v>
      </c>
      <c r="F178" s="190">
        <v>181</v>
      </c>
    </row>
    <row r="179" spans="1:6" ht="12.75">
      <c r="A179" s="86" t="s">
        <v>14</v>
      </c>
      <c r="B179" s="173">
        <v>344</v>
      </c>
      <c r="C179" s="173">
        <v>160</v>
      </c>
      <c r="D179" s="190">
        <v>236</v>
      </c>
      <c r="E179" s="173">
        <v>219</v>
      </c>
      <c r="F179" s="190">
        <v>177</v>
      </c>
    </row>
    <row r="180" spans="1:6" ht="12.75">
      <c r="A180" s="86" t="s">
        <v>15</v>
      </c>
      <c r="B180" s="173">
        <v>250</v>
      </c>
      <c r="C180" s="173">
        <v>123</v>
      </c>
      <c r="D180" s="190">
        <v>169</v>
      </c>
      <c r="E180" s="173">
        <v>164</v>
      </c>
      <c r="F180" s="190">
        <v>127</v>
      </c>
    </row>
    <row r="181" spans="1:6" ht="12.75">
      <c r="A181" s="86" t="s">
        <v>16</v>
      </c>
      <c r="B181" s="173">
        <v>266</v>
      </c>
      <c r="C181" s="173">
        <v>142</v>
      </c>
      <c r="D181" s="190">
        <v>167</v>
      </c>
      <c r="E181" s="173">
        <v>181</v>
      </c>
      <c r="F181" s="190">
        <v>129</v>
      </c>
    </row>
    <row r="182" spans="1:6" ht="12.75">
      <c r="A182" s="86" t="s">
        <v>17</v>
      </c>
      <c r="B182" s="173">
        <v>308</v>
      </c>
      <c r="C182" s="173">
        <v>161</v>
      </c>
      <c r="D182" s="190">
        <v>207</v>
      </c>
      <c r="E182" s="173">
        <v>225</v>
      </c>
      <c r="F182" s="190">
        <v>149</v>
      </c>
    </row>
    <row r="183" spans="1:6" ht="12.75">
      <c r="A183" s="86" t="s">
        <v>18</v>
      </c>
      <c r="B183" s="173">
        <v>262</v>
      </c>
      <c r="C183" s="173">
        <v>157</v>
      </c>
      <c r="D183" s="190">
        <v>172</v>
      </c>
      <c r="E183" s="173">
        <v>212</v>
      </c>
      <c r="F183" s="190">
        <v>118</v>
      </c>
    </row>
    <row r="184" spans="1:6" ht="12.75">
      <c r="A184" s="86" t="s">
        <v>19</v>
      </c>
      <c r="B184" s="173">
        <v>392</v>
      </c>
      <c r="C184" s="173">
        <v>171</v>
      </c>
      <c r="D184" s="190">
        <v>288</v>
      </c>
      <c r="E184" s="173">
        <v>274</v>
      </c>
      <c r="F184" s="190">
        <v>196</v>
      </c>
    </row>
    <row r="185" spans="1:6" ht="12.75">
      <c r="A185" s="86" t="s">
        <v>20</v>
      </c>
      <c r="B185" s="173">
        <v>270</v>
      </c>
      <c r="C185" s="173">
        <v>144</v>
      </c>
      <c r="D185" s="190">
        <v>167</v>
      </c>
      <c r="E185" s="173">
        <v>183</v>
      </c>
      <c r="F185" s="190">
        <v>134</v>
      </c>
    </row>
    <row r="186" spans="1:6" ht="12.75">
      <c r="A186" s="86" t="s">
        <v>21</v>
      </c>
      <c r="B186" s="173">
        <v>290</v>
      </c>
      <c r="C186" s="173">
        <v>168</v>
      </c>
      <c r="D186" s="190">
        <v>201</v>
      </c>
      <c r="E186" s="173">
        <v>230</v>
      </c>
      <c r="F186" s="190">
        <v>145</v>
      </c>
    </row>
    <row r="187" spans="1:6" ht="12.75">
      <c r="A187" s="86" t="s">
        <v>22</v>
      </c>
      <c r="B187" s="173">
        <v>423</v>
      </c>
      <c r="C187" s="173">
        <v>246</v>
      </c>
      <c r="D187" s="190">
        <v>275</v>
      </c>
      <c r="E187" s="173">
        <v>342</v>
      </c>
      <c r="F187" s="190">
        <v>183</v>
      </c>
    </row>
    <row r="188" spans="1:6" ht="12.75">
      <c r="A188" s="86" t="s">
        <v>23</v>
      </c>
      <c r="B188" s="173">
        <v>241</v>
      </c>
      <c r="C188" s="173">
        <v>139</v>
      </c>
      <c r="D188" s="190">
        <v>150</v>
      </c>
      <c r="E188" s="173">
        <v>188</v>
      </c>
      <c r="F188" s="190">
        <v>109</v>
      </c>
    </row>
    <row r="189" spans="1:6" ht="12.75">
      <c r="A189" s="86" t="s">
        <v>24</v>
      </c>
      <c r="B189" s="173">
        <v>373</v>
      </c>
      <c r="C189" s="173">
        <v>300</v>
      </c>
      <c r="D189" s="190">
        <v>205</v>
      </c>
      <c r="E189" s="173">
        <v>352</v>
      </c>
      <c r="F189" s="190">
        <v>163</v>
      </c>
    </row>
    <row r="190" spans="1:6" ht="12.75">
      <c r="A190" s="86" t="s">
        <v>25</v>
      </c>
      <c r="B190" s="173">
        <v>273</v>
      </c>
      <c r="C190" s="173">
        <v>256</v>
      </c>
      <c r="D190" s="190">
        <v>140</v>
      </c>
      <c r="E190" s="173">
        <v>314</v>
      </c>
      <c r="F190" s="190">
        <v>97</v>
      </c>
    </row>
    <row r="191" spans="1:6" ht="12.75">
      <c r="A191" s="86" t="s">
        <v>26</v>
      </c>
      <c r="B191" s="173">
        <v>226</v>
      </c>
      <c r="C191" s="173">
        <v>169</v>
      </c>
      <c r="D191" s="190">
        <v>120</v>
      </c>
      <c r="E191" s="173">
        <v>212</v>
      </c>
      <c r="F191" s="190">
        <v>81</v>
      </c>
    </row>
    <row r="192" spans="1:6" ht="12.75">
      <c r="A192" s="86" t="s">
        <v>27</v>
      </c>
      <c r="B192" s="173">
        <v>358</v>
      </c>
      <c r="C192" s="173">
        <v>211</v>
      </c>
      <c r="D192" s="190">
        <v>213</v>
      </c>
      <c r="E192" s="173">
        <v>251</v>
      </c>
      <c r="F192" s="190">
        <v>176</v>
      </c>
    </row>
    <row r="193" spans="1:6" ht="12.75">
      <c r="A193" s="86" t="s">
        <v>108</v>
      </c>
      <c r="B193" s="173">
        <v>309</v>
      </c>
      <c r="C193" s="173">
        <v>228</v>
      </c>
      <c r="D193" s="190">
        <v>185</v>
      </c>
      <c r="E193" s="173">
        <v>307</v>
      </c>
      <c r="F193" s="190">
        <v>119</v>
      </c>
    </row>
    <row r="194" spans="1:6" ht="12.75">
      <c r="A194" s="86" t="s">
        <v>242</v>
      </c>
      <c r="B194" s="173">
        <v>280</v>
      </c>
      <c r="C194" s="173">
        <v>122</v>
      </c>
      <c r="D194" s="190">
        <v>203</v>
      </c>
      <c r="E194" s="173">
        <v>183</v>
      </c>
      <c r="F194" s="190">
        <v>145</v>
      </c>
    </row>
    <row r="195" spans="1:6" ht="12.75">
      <c r="A195" s="86" t="s">
        <v>243</v>
      </c>
      <c r="B195" s="173">
        <v>293</v>
      </c>
      <c r="C195" s="173">
        <v>125</v>
      </c>
      <c r="D195" s="190">
        <v>199</v>
      </c>
      <c r="E195" s="173">
        <v>182</v>
      </c>
      <c r="F195" s="190">
        <v>144</v>
      </c>
    </row>
    <row r="196" spans="1:6" ht="12.75">
      <c r="A196" s="86" t="s">
        <v>28</v>
      </c>
      <c r="B196" s="173">
        <v>370</v>
      </c>
      <c r="C196" s="173">
        <v>141</v>
      </c>
      <c r="D196" s="190">
        <v>286</v>
      </c>
      <c r="E196" s="173">
        <v>249</v>
      </c>
      <c r="F196" s="190">
        <v>182</v>
      </c>
    </row>
    <row r="197" spans="1:6" ht="12.75">
      <c r="A197" s="86" t="s">
        <v>29</v>
      </c>
      <c r="B197" s="173">
        <v>395</v>
      </c>
      <c r="C197" s="173">
        <v>112</v>
      </c>
      <c r="D197" s="190">
        <v>328</v>
      </c>
      <c r="E197" s="173">
        <v>211</v>
      </c>
      <c r="F197" s="190">
        <v>232</v>
      </c>
    </row>
    <row r="198" spans="1:6" ht="12.75">
      <c r="A198" s="86" t="s">
        <v>30</v>
      </c>
      <c r="B198" s="173">
        <v>419</v>
      </c>
      <c r="C198" s="173">
        <v>129</v>
      </c>
      <c r="D198" s="190">
        <v>337</v>
      </c>
      <c r="E198" s="173">
        <v>257</v>
      </c>
      <c r="F198" s="190">
        <v>211</v>
      </c>
    </row>
    <row r="199" spans="1:6" ht="12.75">
      <c r="A199" s="86" t="s">
        <v>31</v>
      </c>
      <c r="B199" s="173">
        <v>285</v>
      </c>
      <c r="C199" s="173">
        <v>103</v>
      </c>
      <c r="D199" s="190">
        <v>221</v>
      </c>
      <c r="E199" s="173">
        <v>155</v>
      </c>
      <c r="F199" s="190">
        <v>169</v>
      </c>
    </row>
    <row r="200" spans="1:6" ht="12.75">
      <c r="A200" s="210" t="s">
        <v>32</v>
      </c>
      <c r="B200" s="173">
        <v>417</v>
      </c>
      <c r="C200" s="173">
        <v>174</v>
      </c>
      <c r="D200" s="190">
        <v>317</v>
      </c>
      <c r="E200" s="173">
        <v>288</v>
      </c>
      <c r="F200" s="190">
        <v>211</v>
      </c>
    </row>
    <row r="201" spans="1:6" ht="12.75">
      <c r="A201" s="211" t="s">
        <v>244</v>
      </c>
      <c r="B201" s="173">
        <v>334</v>
      </c>
      <c r="C201" s="173">
        <v>197</v>
      </c>
      <c r="D201" s="190">
        <v>229</v>
      </c>
      <c r="E201" s="173">
        <v>284</v>
      </c>
      <c r="F201" s="190">
        <v>154</v>
      </c>
    </row>
    <row r="202" spans="1:6" ht="12.75">
      <c r="A202" s="211" t="s">
        <v>245</v>
      </c>
      <c r="B202" s="173">
        <v>315</v>
      </c>
      <c r="C202" s="173">
        <v>190</v>
      </c>
      <c r="D202" s="190">
        <v>202</v>
      </c>
      <c r="E202" s="173">
        <v>244</v>
      </c>
      <c r="F202" s="190">
        <v>146</v>
      </c>
    </row>
    <row r="203" spans="1:6" ht="12.75">
      <c r="A203" s="211" t="s">
        <v>33</v>
      </c>
      <c r="B203" s="173">
        <v>326</v>
      </c>
      <c r="C203" s="173">
        <v>87</v>
      </c>
      <c r="D203" s="190">
        <v>279</v>
      </c>
      <c r="E203" s="173">
        <v>189</v>
      </c>
      <c r="F203" s="190">
        <v>181</v>
      </c>
    </row>
    <row r="204" spans="1:6" ht="12.75">
      <c r="A204" s="211" t="s">
        <v>34</v>
      </c>
      <c r="B204" s="173">
        <v>452</v>
      </c>
      <c r="C204" s="173">
        <v>171</v>
      </c>
      <c r="D204" s="190">
        <v>343</v>
      </c>
      <c r="E204" s="173">
        <v>287</v>
      </c>
      <c r="F204" s="190">
        <v>228</v>
      </c>
    </row>
    <row r="205" spans="1:6" ht="12.75">
      <c r="A205" s="211" t="s">
        <v>35</v>
      </c>
      <c r="B205" s="173">
        <v>416</v>
      </c>
      <c r="C205" s="173">
        <v>120</v>
      </c>
      <c r="D205" s="190">
        <v>338</v>
      </c>
      <c r="E205" s="173">
        <v>232</v>
      </c>
      <c r="F205" s="190">
        <v>232</v>
      </c>
    </row>
    <row r="206" spans="1:6" ht="12.75">
      <c r="A206" s="211" t="s">
        <v>36</v>
      </c>
      <c r="B206" s="173">
        <v>462</v>
      </c>
      <c r="C206" s="173">
        <v>205</v>
      </c>
      <c r="D206" s="190">
        <v>323</v>
      </c>
      <c r="E206" s="173">
        <v>306</v>
      </c>
      <c r="F206" s="190">
        <v>232</v>
      </c>
    </row>
    <row r="207" spans="1:6" ht="12.75">
      <c r="A207" s="211" t="s">
        <v>37</v>
      </c>
      <c r="B207" s="173">
        <v>314</v>
      </c>
      <c r="C207" s="173">
        <v>74</v>
      </c>
      <c r="D207" s="190">
        <v>269</v>
      </c>
      <c r="E207" s="173">
        <v>154</v>
      </c>
      <c r="F207" s="190">
        <v>184</v>
      </c>
    </row>
    <row r="208" spans="1:6" ht="12.75">
      <c r="A208" s="212" t="s">
        <v>38</v>
      </c>
      <c r="B208" s="173">
        <v>430</v>
      </c>
      <c r="C208" s="173">
        <v>149</v>
      </c>
      <c r="D208" s="190">
        <v>339</v>
      </c>
      <c r="E208" s="173">
        <v>246</v>
      </c>
      <c r="F208" s="190">
        <v>244</v>
      </c>
    </row>
    <row r="209" spans="1:6" ht="12.75">
      <c r="A209" s="210" t="s">
        <v>39</v>
      </c>
      <c r="B209" s="173">
        <v>362</v>
      </c>
      <c r="C209" s="173">
        <v>151</v>
      </c>
      <c r="D209" s="190">
        <v>267</v>
      </c>
      <c r="E209" s="173">
        <v>228</v>
      </c>
      <c r="F209" s="190">
        <v>188</v>
      </c>
    </row>
    <row r="210" spans="1:6" ht="12.75">
      <c r="A210" s="212" t="s">
        <v>40</v>
      </c>
      <c r="B210" s="173">
        <v>408</v>
      </c>
      <c r="C210" s="173">
        <v>117</v>
      </c>
      <c r="D210" s="190">
        <v>335</v>
      </c>
      <c r="E210" s="173">
        <v>217</v>
      </c>
      <c r="F210" s="190">
        <v>238</v>
      </c>
    </row>
    <row r="211" spans="1:6" ht="12.75">
      <c r="A211" s="212" t="s">
        <v>246</v>
      </c>
      <c r="B211" s="173">
        <v>228</v>
      </c>
      <c r="C211" s="173">
        <v>88</v>
      </c>
      <c r="D211" s="190">
        <v>173</v>
      </c>
      <c r="E211" s="173">
        <v>126</v>
      </c>
      <c r="F211" s="190">
        <v>134</v>
      </c>
    </row>
    <row r="212" spans="1:6" ht="12.75">
      <c r="A212" s="212" t="s">
        <v>247</v>
      </c>
      <c r="B212" s="173">
        <v>336</v>
      </c>
      <c r="C212" s="173">
        <v>94</v>
      </c>
      <c r="D212" s="190">
        <v>276</v>
      </c>
      <c r="E212" s="173">
        <v>176</v>
      </c>
      <c r="F212" s="190">
        <v>198</v>
      </c>
    </row>
    <row r="213" spans="1:6" ht="12.75">
      <c r="A213" s="212" t="s">
        <v>350</v>
      </c>
      <c r="B213" s="173">
        <v>297</v>
      </c>
      <c r="C213" s="173">
        <v>318</v>
      </c>
      <c r="D213" s="190">
        <v>155</v>
      </c>
      <c r="E213" s="173">
        <v>367</v>
      </c>
      <c r="F213" s="190">
        <v>110</v>
      </c>
    </row>
    <row r="214" spans="1:6" ht="12.75">
      <c r="A214" s="212" t="s">
        <v>248</v>
      </c>
      <c r="B214" s="173">
        <v>268</v>
      </c>
      <c r="C214" s="173">
        <v>50</v>
      </c>
      <c r="D214" s="190">
        <v>240</v>
      </c>
      <c r="E214" s="173">
        <v>134</v>
      </c>
      <c r="F214" s="190">
        <v>164</v>
      </c>
    </row>
    <row r="215" spans="1:6" ht="12.75">
      <c r="A215" s="212" t="s">
        <v>249</v>
      </c>
      <c r="B215" s="173">
        <v>286</v>
      </c>
      <c r="C215" s="173">
        <v>53</v>
      </c>
      <c r="D215" s="190">
        <v>259</v>
      </c>
      <c r="E215" s="173">
        <v>120</v>
      </c>
      <c r="F215" s="190">
        <v>192</v>
      </c>
    </row>
    <row r="216" spans="1:6" ht="12.75">
      <c r="A216" s="212" t="s">
        <v>250</v>
      </c>
      <c r="B216" s="173">
        <v>321</v>
      </c>
      <c r="C216" s="173">
        <v>108</v>
      </c>
      <c r="D216" s="190">
        <v>244</v>
      </c>
      <c r="E216" s="173">
        <v>188</v>
      </c>
      <c r="F216" s="190">
        <v>168</v>
      </c>
    </row>
    <row r="217" spans="1:6" ht="12.75">
      <c r="A217" s="212" t="s">
        <v>251</v>
      </c>
      <c r="B217" s="173">
        <v>344</v>
      </c>
      <c r="C217" s="173">
        <v>116</v>
      </c>
      <c r="D217" s="190">
        <v>276</v>
      </c>
      <c r="E217" s="173">
        <v>190</v>
      </c>
      <c r="F217" s="190">
        <v>200</v>
      </c>
    </row>
    <row r="218" spans="1:6" ht="12.75">
      <c r="A218" s="212" t="s">
        <v>252</v>
      </c>
      <c r="B218" s="173">
        <v>427</v>
      </c>
      <c r="C218" s="173">
        <v>124</v>
      </c>
      <c r="D218" s="190">
        <v>346</v>
      </c>
      <c r="E218" s="173">
        <v>217</v>
      </c>
      <c r="F218" s="190">
        <v>257</v>
      </c>
    </row>
    <row r="219" spans="1:6" ht="12.75">
      <c r="A219" s="212" t="s">
        <v>253</v>
      </c>
      <c r="B219" s="173">
        <v>343</v>
      </c>
      <c r="C219" s="173">
        <v>151</v>
      </c>
      <c r="D219" s="190">
        <v>265</v>
      </c>
      <c r="E219" s="173">
        <v>228</v>
      </c>
      <c r="F219" s="190">
        <v>193</v>
      </c>
    </row>
    <row r="220" spans="1:6" ht="12.75">
      <c r="A220" s="212" t="s">
        <v>254</v>
      </c>
      <c r="B220" s="173">
        <v>336</v>
      </c>
      <c r="C220" s="173">
        <v>93</v>
      </c>
      <c r="D220" s="190">
        <v>277</v>
      </c>
      <c r="E220" s="173">
        <v>199</v>
      </c>
      <c r="F220" s="190">
        <v>172</v>
      </c>
    </row>
    <row r="221" spans="1:6" ht="12.75">
      <c r="A221" s="212" t="s">
        <v>255</v>
      </c>
      <c r="B221" s="170">
        <v>42</v>
      </c>
      <c r="C221" s="170">
        <v>6</v>
      </c>
      <c r="D221" s="219">
        <v>39</v>
      </c>
      <c r="E221" s="170">
        <v>19</v>
      </c>
      <c r="F221" s="219">
        <v>26</v>
      </c>
    </row>
    <row r="222" spans="1:6" ht="12.75">
      <c r="A222" s="212" t="s">
        <v>766</v>
      </c>
      <c r="B222" s="207">
        <v>2798</v>
      </c>
      <c r="C222" s="170">
        <v>1744</v>
      </c>
      <c r="D222" s="219">
        <v>1925</v>
      </c>
      <c r="E222" s="170">
        <v>2088</v>
      </c>
      <c r="F222" s="219">
        <v>1587</v>
      </c>
    </row>
    <row r="223" spans="1:6" ht="12.75">
      <c r="A223" s="213" t="s">
        <v>767</v>
      </c>
      <c r="B223" s="218">
        <v>2875</v>
      </c>
      <c r="C223" s="186">
        <v>2564</v>
      </c>
      <c r="D223" s="196">
        <v>1665</v>
      </c>
      <c r="E223" s="186">
        <v>2855</v>
      </c>
      <c r="F223" s="192">
        <v>1408</v>
      </c>
    </row>
    <row r="224" spans="1:6" ht="12.75">
      <c r="A224" s="32" t="s">
        <v>2</v>
      </c>
      <c r="B224" s="16">
        <f>SUM(B170:B223)</f>
        <v>22936</v>
      </c>
      <c r="C224" s="16">
        <f>SUM(C170:C223)</f>
        <v>12520</v>
      </c>
      <c r="D224" s="16">
        <f>SUM(D170:D223)</f>
        <v>15917</v>
      </c>
      <c r="E224" s="16">
        <f>SUM(E170:E223)</f>
        <v>16955</v>
      </c>
      <c r="F224" s="16">
        <f>SUM(F170:F223)</f>
        <v>11708</v>
      </c>
    </row>
    <row r="225" spans="1:6" ht="13.5" thickBot="1">
      <c r="A225" s="78"/>
      <c r="B225" s="17"/>
      <c r="C225" s="17"/>
      <c r="D225" s="17"/>
      <c r="E225" s="17"/>
      <c r="F225" s="17"/>
    </row>
    <row r="226" spans="1:6" ht="13.5" thickBot="1">
      <c r="A226" s="18" t="s">
        <v>41</v>
      </c>
      <c r="B226" s="6"/>
      <c r="C226" s="6"/>
      <c r="D226" s="6"/>
      <c r="E226" s="6"/>
      <c r="F226" s="6"/>
    </row>
    <row r="227" spans="1:6" ht="12.75">
      <c r="A227" s="9" t="s">
        <v>256</v>
      </c>
      <c r="B227" s="167">
        <v>296</v>
      </c>
      <c r="C227" s="187">
        <v>48</v>
      </c>
      <c r="D227" s="167">
        <v>269</v>
      </c>
      <c r="E227" s="205">
        <v>109</v>
      </c>
      <c r="F227" s="169">
        <v>211</v>
      </c>
    </row>
    <row r="228" spans="1:6" ht="12.75">
      <c r="A228" s="9" t="s">
        <v>257</v>
      </c>
      <c r="B228" s="173">
        <v>226</v>
      </c>
      <c r="C228" s="189">
        <v>42</v>
      </c>
      <c r="D228" s="173">
        <v>204</v>
      </c>
      <c r="E228" s="206">
        <v>76</v>
      </c>
      <c r="F228" s="175">
        <v>171</v>
      </c>
    </row>
    <row r="229" spans="1:6" ht="12.75">
      <c r="A229" s="9" t="s">
        <v>258</v>
      </c>
      <c r="B229" s="173">
        <v>247</v>
      </c>
      <c r="C229" s="189">
        <v>54</v>
      </c>
      <c r="D229" s="173">
        <v>210</v>
      </c>
      <c r="E229" s="207">
        <v>80</v>
      </c>
      <c r="F229" s="175">
        <v>185</v>
      </c>
    </row>
    <row r="230" spans="1:6" ht="12.75">
      <c r="A230" s="9" t="s">
        <v>259</v>
      </c>
      <c r="B230" s="173">
        <v>113</v>
      </c>
      <c r="C230" s="189">
        <v>14</v>
      </c>
      <c r="D230" s="173">
        <v>97</v>
      </c>
      <c r="E230" s="206">
        <v>30</v>
      </c>
      <c r="F230" s="175">
        <v>80</v>
      </c>
    </row>
    <row r="231" spans="1:6" ht="12.75">
      <c r="A231" s="9" t="s">
        <v>260</v>
      </c>
      <c r="B231" s="173">
        <v>57</v>
      </c>
      <c r="C231" s="189">
        <v>11</v>
      </c>
      <c r="D231" s="173">
        <v>52</v>
      </c>
      <c r="E231" s="206">
        <v>26</v>
      </c>
      <c r="F231" s="175">
        <v>38</v>
      </c>
    </row>
    <row r="232" spans="1:6" ht="12.75">
      <c r="A232" s="9" t="s">
        <v>261</v>
      </c>
      <c r="B232" s="173">
        <v>93</v>
      </c>
      <c r="C232" s="189">
        <v>10</v>
      </c>
      <c r="D232" s="173">
        <v>85</v>
      </c>
      <c r="E232" s="206">
        <v>21</v>
      </c>
      <c r="F232" s="175">
        <v>76</v>
      </c>
    </row>
    <row r="233" spans="1:6" ht="12.75">
      <c r="A233" s="9" t="s">
        <v>262</v>
      </c>
      <c r="B233" s="173">
        <v>90</v>
      </c>
      <c r="C233" s="189">
        <v>13</v>
      </c>
      <c r="D233" s="173">
        <v>79</v>
      </c>
      <c r="E233" s="206">
        <v>27</v>
      </c>
      <c r="F233" s="175">
        <v>66</v>
      </c>
    </row>
    <row r="234" spans="1:6" ht="12.75">
      <c r="A234" s="9" t="s">
        <v>263</v>
      </c>
      <c r="B234" s="173">
        <v>116</v>
      </c>
      <c r="C234" s="189">
        <v>32</v>
      </c>
      <c r="D234" s="173">
        <v>95</v>
      </c>
      <c r="E234" s="206">
        <v>47</v>
      </c>
      <c r="F234" s="175">
        <v>80</v>
      </c>
    </row>
    <row r="235" spans="1:6" ht="12.75">
      <c r="A235" s="9" t="s">
        <v>351</v>
      </c>
      <c r="B235" s="173">
        <v>73</v>
      </c>
      <c r="C235" s="189">
        <v>5</v>
      </c>
      <c r="D235" s="173">
        <v>71</v>
      </c>
      <c r="E235" s="206">
        <v>11</v>
      </c>
      <c r="F235" s="175">
        <v>63</v>
      </c>
    </row>
    <row r="236" spans="1:6" ht="12.75">
      <c r="A236" s="9" t="s">
        <v>264</v>
      </c>
      <c r="B236" s="173">
        <v>238</v>
      </c>
      <c r="C236" s="189">
        <v>30</v>
      </c>
      <c r="D236" s="173">
        <v>225</v>
      </c>
      <c r="E236" s="206">
        <v>63</v>
      </c>
      <c r="F236" s="175">
        <v>188</v>
      </c>
    </row>
    <row r="237" spans="1:6" ht="12.75">
      <c r="A237" s="9" t="s">
        <v>265</v>
      </c>
      <c r="B237" s="173">
        <v>69</v>
      </c>
      <c r="C237" s="189">
        <v>4</v>
      </c>
      <c r="D237" s="173">
        <v>69</v>
      </c>
      <c r="E237" s="206">
        <v>13</v>
      </c>
      <c r="F237" s="175">
        <v>60</v>
      </c>
    </row>
    <row r="238" spans="1:6" ht="12.75">
      <c r="A238" s="9" t="s">
        <v>266</v>
      </c>
      <c r="B238" s="173">
        <v>187</v>
      </c>
      <c r="C238" s="189">
        <v>16</v>
      </c>
      <c r="D238" s="173">
        <v>185</v>
      </c>
      <c r="E238" s="206">
        <v>38</v>
      </c>
      <c r="F238" s="175">
        <v>160</v>
      </c>
    </row>
    <row r="239" spans="1:6" ht="12.75">
      <c r="A239" s="9" t="s">
        <v>267</v>
      </c>
      <c r="B239" s="173">
        <v>75</v>
      </c>
      <c r="C239" s="189">
        <v>5</v>
      </c>
      <c r="D239" s="173">
        <v>74</v>
      </c>
      <c r="E239" s="206">
        <v>21</v>
      </c>
      <c r="F239" s="175">
        <v>58</v>
      </c>
    </row>
    <row r="240" spans="1:6" ht="12.75">
      <c r="A240" s="9" t="s">
        <v>268</v>
      </c>
      <c r="B240" s="173">
        <v>55</v>
      </c>
      <c r="C240" s="189">
        <v>7</v>
      </c>
      <c r="D240" s="173">
        <v>54</v>
      </c>
      <c r="E240" s="206">
        <v>9</v>
      </c>
      <c r="F240" s="175">
        <v>48</v>
      </c>
    </row>
    <row r="241" spans="1:6" ht="12.75">
      <c r="A241" s="3" t="s">
        <v>567</v>
      </c>
      <c r="B241" s="173">
        <v>69</v>
      </c>
      <c r="C241" s="189">
        <v>7</v>
      </c>
      <c r="D241" s="173">
        <v>64</v>
      </c>
      <c r="E241" s="208">
        <v>15</v>
      </c>
      <c r="F241" s="177">
        <v>56</v>
      </c>
    </row>
    <row r="242" spans="1:6" ht="12.75">
      <c r="A242" s="32" t="s">
        <v>2</v>
      </c>
      <c r="B242" s="16">
        <f>SUM(B227:B241)</f>
        <v>2004</v>
      </c>
      <c r="C242" s="16">
        <f>SUM(C227:C241)</f>
        <v>298</v>
      </c>
      <c r="D242" s="16">
        <f>SUM(D227:D241)</f>
        <v>1833</v>
      </c>
      <c r="E242" s="16">
        <f>SUM(E227:E241)</f>
        <v>586</v>
      </c>
      <c r="F242" s="16">
        <f>SUM(F227:F241)</f>
        <v>1540</v>
      </c>
    </row>
    <row r="243" spans="1:6" ht="13.5" thickBot="1">
      <c r="A243" s="50"/>
      <c r="B243" s="30"/>
      <c r="C243" s="30"/>
      <c r="D243" s="30"/>
      <c r="E243" s="30"/>
      <c r="F243" s="30"/>
    </row>
    <row r="244" spans="1:6" ht="13.5" thickBot="1">
      <c r="A244" s="18" t="s">
        <v>42</v>
      </c>
      <c r="B244" s="5"/>
      <c r="C244" s="5"/>
      <c r="D244" s="5"/>
      <c r="E244" s="5"/>
      <c r="F244" s="5"/>
    </row>
    <row r="245" spans="1:6" ht="12.75">
      <c r="A245" s="19" t="s">
        <v>43</v>
      </c>
      <c r="B245" s="188">
        <v>144</v>
      </c>
      <c r="C245" s="167">
        <v>32</v>
      </c>
      <c r="D245" s="188">
        <v>127</v>
      </c>
      <c r="E245" s="167">
        <v>41</v>
      </c>
      <c r="F245" s="169">
        <v>122</v>
      </c>
    </row>
    <row r="246" spans="1:6" ht="12.75">
      <c r="A246" s="19" t="s">
        <v>44</v>
      </c>
      <c r="B246" s="219">
        <v>336</v>
      </c>
      <c r="C246" s="173">
        <v>82</v>
      </c>
      <c r="D246" s="190">
        <v>297</v>
      </c>
      <c r="E246" s="173">
        <v>110</v>
      </c>
      <c r="F246" s="175">
        <v>268</v>
      </c>
    </row>
    <row r="247" spans="1:6" ht="12.75">
      <c r="A247" s="19" t="s">
        <v>45</v>
      </c>
      <c r="B247" s="219">
        <v>306</v>
      </c>
      <c r="C247" s="173">
        <v>97</v>
      </c>
      <c r="D247" s="190">
        <v>255</v>
      </c>
      <c r="E247" s="173">
        <v>125</v>
      </c>
      <c r="F247" s="175">
        <v>239</v>
      </c>
    </row>
    <row r="248" spans="1:6" ht="12.75">
      <c r="A248" s="76" t="s">
        <v>46</v>
      </c>
      <c r="B248" s="219">
        <v>149</v>
      </c>
      <c r="C248" s="173">
        <v>37</v>
      </c>
      <c r="D248" s="190">
        <v>133</v>
      </c>
      <c r="E248" s="173">
        <v>41</v>
      </c>
      <c r="F248" s="175">
        <v>132</v>
      </c>
    </row>
    <row r="249" spans="1:6" ht="12.75">
      <c r="A249" s="76" t="s">
        <v>47</v>
      </c>
      <c r="B249" s="219">
        <v>177</v>
      </c>
      <c r="C249" s="173">
        <v>47</v>
      </c>
      <c r="D249" s="190">
        <v>153</v>
      </c>
      <c r="E249" s="173">
        <v>58</v>
      </c>
      <c r="F249" s="175">
        <v>145</v>
      </c>
    </row>
    <row r="250" spans="1:6" ht="12.75">
      <c r="A250" s="19" t="s">
        <v>48</v>
      </c>
      <c r="B250" s="219">
        <v>473</v>
      </c>
      <c r="C250" s="173">
        <v>242</v>
      </c>
      <c r="D250" s="190">
        <v>369</v>
      </c>
      <c r="E250" s="173">
        <v>258</v>
      </c>
      <c r="F250" s="175">
        <v>353</v>
      </c>
    </row>
    <row r="251" spans="1:6" ht="12.75">
      <c r="A251" s="19" t="s">
        <v>49</v>
      </c>
      <c r="B251" s="219">
        <v>212</v>
      </c>
      <c r="C251" s="173">
        <v>51</v>
      </c>
      <c r="D251" s="190">
        <v>185</v>
      </c>
      <c r="E251" s="173">
        <v>48</v>
      </c>
      <c r="F251" s="175">
        <v>188</v>
      </c>
    </row>
    <row r="252" spans="1:6" ht="12.75">
      <c r="A252" s="19" t="s">
        <v>50</v>
      </c>
      <c r="B252" s="219">
        <v>47</v>
      </c>
      <c r="C252" s="173">
        <v>3</v>
      </c>
      <c r="D252" s="190">
        <v>45</v>
      </c>
      <c r="E252" s="173">
        <v>4</v>
      </c>
      <c r="F252" s="175">
        <v>45</v>
      </c>
    </row>
    <row r="253" spans="1:6" ht="12.75">
      <c r="A253" s="19" t="s">
        <v>51</v>
      </c>
      <c r="B253" s="219">
        <v>594</v>
      </c>
      <c r="C253" s="173">
        <v>129</v>
      </c>
      <c r="D253" s="190">
        <v>517</v>
      </c>
      <c r="E253" s="173">
        <v>178</v>
      </c>
      <c r="F253" s="175">
        <v>480</v>
      </c>
    </row>
    <row r="254" spans="1:6" ht="12.75">
      <c r="A254" s="19" t="s">
        <v>52</v>
      </c>
      <c r="B254" s="219">
        <v>257</v>
      </c>
      <c r="C254" s="173">
        <v>101</v>
      </c>
      <c r="D254" s="190">
        <v>224</v>
      </c>
      <c r="E254" s="173">
        <v>104</v>
      </c>
      <c r="F254" s="175">
        <v>225</v>
      </c>
    </row>
    <row r="255" spans="1:6" ht="12.75">
      <c r="A255" s="31" t="s">
        <v>53</v>
      </c>
      <c r="B255" s="202">
        <v>435</v>
      </c>
      <c r="C255" s="264">
        <v>129</v>
      </c>
      <c r="D255" s="192">
        <v>358</v>
      </c>
      <c r="E255" s="186">
        <v>173</v>
      </c>
      <c r="F255" s="177">
        <v>320</v>
      </c>
    </row>
    <row r="256" spans="1:6" ht="12.75">
      <c r="A256" s="32" t="s">
        <v>2</v>
      </c>
      <c r="B256" s="16">
        <f>SUM(B245:B255)</f>
        <v>3130</v>
      </c>
      <c r="C256" s="16">
        <f>SUM(C245:C255)</f>
        <v>950</v>
      </c>
      <c r="D256" s="16">
        <f>SUM(D245:D255)</f>
        <v>2663</v>
      </c>
      <c r="E256" s="16">
        <f>SUM(E245:E255)</f>
        <v>1140</v>
      </c>
      <c r="F256" s="16">
        <f>SUM(F245:F255)</f>
        <v>2517</v>
      </c>
    </row>
    <row r="257" spans="1:6" ht="13.5" thickBot="1">
      <c r="A257" s="35"/>
      <c r="B257" s="17"/>
      <c r="C257" s="17"/>
      <c r="D257" s="17"/>
      <c r="E257" s="17"/>
      <c r="F257" s="17"/>
    </row>
    <row r="258" spans="1:6" ht="13.5" thickBot="1">
      <c r="A258" s="18" t="s">
        <v>54</v>
      </c>
      <c r="B258" s="6"/>
      <c r="C258" s="6"/>
      <c r="D258" s="6"/>
      <c r="E258" s="6"/>
      <c r="F258" s="6"/>
    </row>
    <row r="259" spans="1:6" ht="12.75">
      <c r="A259" s="9" t="s">
        <v>269</v>
      </c>
      <c r="B259" s="187">
        <v>464</v>
      </c>
      <c r="C259" s="167">
        <v>152</v>
      </c>
      <c r="D259" s="188">
        <v>386</v>
      </c>
      <c r="E259" s="167">
        <v>237</v>
      </c>
      <c r="F259" s="169">
        <v>301</v>
      </c>
    </row>
    <row r="260" spans="1:6" ht="12.75">
      <c r="A260" s="9" t="s">
        <v>270</v>
      </c>
      <c r="B260" s="189">
        <v>448</v>
      </c>
      <c r="C260" s="173">
        <v>180</v>
      </c>
      <c r="D260" s="190">
        <v>364</v>
      </c>
      <c r="E260" s="332">
        <v>278</v>
      </c>
      <c r="F260" s="175">
        <v>267</v>
      </c>
    </row>
    <row r="261" spans="1:6" ht="12.75">
      <c r="A261" s="9" t="s">
        <v>271</v>
      </c>
      <c r="B261" s="189">
        <v>479</v>
      </c>
      <c r="C261" s="173">
        <v>162</v>
      </c>
      <c r="D261" s="190">
        <v>389</v>
      </c>
      <c r="E261" s="170">
        <v>257</v>
      </c>
      <c r="F261" s="175">
        <v>299</v>
      </c>
    </row>
    <row r="262" spans="1:6" ht="12.75">
      <c r="A262" s="9" t="s">
        <v>272</v>
      </c>
      <c r="B262" s="189">
        <v>432</v>
      </c>
      <c r="C262" s="173">
        <v>151</v>
      </c>
      <c r="D262" s="190">
        <v>376</v>
      </c>
      <c r="E262" s="173">
        <v>256</v>
      </c>
      <c r="F262" s="175">
        <v>284</v>
      </c>
    </row>
    <row r="263" spans="1:6" ht="12.75">
      <c r="A263" s="9" t="s">
        <v>273</v>
      </c>
      <c r="B263" s="189">
        <v>522</v>
      </c>
      <c r="C263" s="173">
        <v>251</v>
      </c>
      <c r="D263" s="190">
        <v>387</v>
      </c>
      <c r="E263" s="173">
        <v>348</v>
      </c>
      <c r="F263" s="175">
        <v>288</v>
      </c>
    </row>
    <row r="264" spans="1:6" ht="12.75">
      <c r="A264" s="9" t="s">
        <v>274</v>
      </c>
      <c r="B264" s="189">
        <v>532</v>
      </c>
      <c r="C264" s="173">
        <v>167</v>
      </c>
      <c r="D264" s="190">
        <v>455</v>
      </c>
      <c r="E264" s="173">
        <v>304</v>
      </c>
      <c r="F264" s="175">
        <v>322</v>
      </c>
    </row>
    <row r="265" spans="1:6" ht="12.75">
      <c r="A265" s="9" t="s">
        <v>275</v>
      </c>
      <c r="B265" s="189">
        <v>610</v>
      </c>
      <c r="C265" s="173">
        <v>102</v>
      </c>
      <c r="D265" s="190">
        <v>575</v>
      </c>
      <c r="E265" s="173">
        <v>296</v>
      </c>
      <c r="F265" s="175">
        <v>382</v>
      </c>
    </row>
    <row r="266" spans="1:6" ht="12.75">
      <c r="A266" s="9" t="s">
        <v>276</v>
      </c>
      <c r="B266" s="189">
        <v>624</v>
      </c>
      <c r="C266" s="173">
        <v>106</v>
      </c>
      <c r="D266" s="190">
        <v>571</v>
      </c>
      <c r="E266" s="173">
        <v>299</v>
      </c>
      <c r="F266" s="175">
        <v>387</v>
      </c>
    </row>
    <row r="267" spans="1:6" ht="12.75">
      <c r="A267" s="9" t="s">
        <v>277</v>
      </c>
      <c r="B267" s="189">
        <v>526</v>
      </c>
      <c r="C267" s="173">
        <v>148</v>
      </c>
      <c r="D267" s="190">
        <v>450</v>
      </c>
      <c r="E267" s="173">
        <v>277</v>
      </c>
      <c r="F267" s="175">
        <v>322</v>
      </c>
    </row>
    <row r="268" spans="1:6" ht="12.75">
      <c r="A268" s="9" t="s">
        <v>530</v>
      </c>
      <c r="B268" s="189">
        <v>469</v>
      </c>
      <c r="C268" s="173">
        <v>73</v>
      </c>
      <c r="D268" s="190">
        <v>461</v>
      </c>
      <c r="E268" s="173">
        <v>258</v>
      </c>
      <c r="F268" s="175">
        <v>275</v>
      </c>
    </row>
    <row r="269" spans="1:6" ht="12.75">
      <c r="A269" s="9" t="s">
        <v>278</v>
      </c>
      <c r="B269" s="189">
        <v>281</v>
      </c>
      <c r="C269" s="173">
        <v>78</v>
      </c>
      <c r="D269" s="190">
        <v>255</v>
      </c>
      <c r="E269" s="173">
        <v>161</v>
      </c>
      <c r="F269" s="175">
        <v>173</v>
      </c>
    </row>
    <row r="270" spans="1:6" ht="12.75">
      <c r="A270" s="9" t="s">
        <v>279</v>
      </c>
      <c r="B270" s="189">
        <v>438</v>
      </c>
      <c r="C270" s="173">
        <v>65</v>
      </c>
      <c r="D270" s="190">
        <v>421</v>
      </c>
      <c r="E270" s="173">
        <v>196</v>
      </c>
      <c r="F270" s="175">
        <v>283</v>
      </c>
    </row>
    <row r="271" spans="1:6" ht="12.75">
      <c r="A271" s="9" t="s">
        <v>280</v>
      </c>
      <c r="B271" s="189">
        <v>517</v>
      </c>
      <c r="C271" s="173">
        <v>115</v>
      </c>
      <c r="D271" s="190">
        <v>463</v>
      </c>
      <c r="E271" s="173">
        <v>324</v>
      </c>
      <c r="F271" s="175">
        <v>250</v>
      </c>
    </row>
    <row r="272" spans="1:6" ht="12.75">
      <c r="A272" s="9" t="s">
        <v>281</v>
      </c>
      <c r="B272" s="189">
        <v>587</v>
      </c>
      <c r="C272" s="173">
        <v>123</v>
      </c>
      <c r="D272" s="190">
        <v>538</v>
      </c>
      <c r="E272" s="173">
        <v>319</v>
      </c>
      <c r="F272" s="175">
        <v>347</v>
      </c>
    </row>
    <row r="273" spans="1:6" ht="12.75">
      <c r="A273" s="9" t="s">
        <v>531</v>
      </c>
      <c r="B273" s="189">
        <v>472</v>
      </c>
      <c r="C273" s="173">
        <v>139</v>
      </c>
      <c r="D273" s="190">
        <v>405</v>
      </c>
      <c r="E273" s="173">
        <v>276</v>
      </c>
      <c r="F273" s="175">
        <v>266</v>
      </c>
    </row>
    <row r="274" spans="1:6" ht="12.75">
      <c r="A274" s="9" t="s">
        <v>282</v>
      </c>
      <c r="B274" s="189">
        <v>204</v>
      </c>
      <c r="C274" s="170">
        <v>36</v>
      </c>
      <c r="D274" s="219">
        <v>188</v>
      </c>
      <c r="E274" s="170">
        <v>91</v>
      </c>
      <c r="F274" s="172">
        <v>131</v>
      </c>
    </row>
    <row r="275" spans="1:6" ht="12.75">
      <c r="A275" s="9" t="s">
        <v>283</v>
      </c>
      <c r="B275" s="189">
        <v>452</v>
      </c>
      <c r="C275" s="170">
        <v>102</v>
      </c>
      <c r="D275" s="190">
        <v>410</v>
      </c>
      <c r="E275" s="173">
        <v>214</v>
      </c>
      <c r="F275" s="175">
        <v>303</v>
      </c>
    </row>
    <row r="276" spans="1:6" ht="12.75">
      <c r="A276" s="9" t="s">
        <v>284</v>
      </c>
      <c r="B276" s="189">
        <v>330</v>
      </c>
      <c r="C276" s="170">
        <v>67</v>
      </c>
      <c r="D276" s="190">
        <v>307</v>
      </c>
      <c r="E276" s="173">
        <v>158</v>
      </c>
      <c r="F276" s="175">
        <v>217</v>
      </c>
    </row>
    <row r="277" spans="1:6" ht="12.75">
      <c r="A277" s="9" t="s">
        <v>285</v>
      </c>
      <c r="B277" s="189">
        <v>267</v>
      </c>
      <c r="C277" s="170">
        <v>75</v>
      </c>
      <c r="D277" s="190">
        <v>228</v>
      </c>
      <c r="E277" s="173">
        <v>132</v>
      </c>
      <c r="F277" s="175">
        <v>165</v>
      </c>
    </row>
    <row r="278" spans="1:6" ht="12.75">
      <c r="A278" s="9" t="s">
        <v>286</v>
      </c>
      <c r="B278" s="189">
        <v>291</v>
      </c>
      <c r="C278" s="170">
        <v>511</v>
      </c>
      <c r="D278" s="190">
        <v>81</v>
      </c>
      <c r="E278" s="173">
        <v>538</v>
      </c>
      <c r="F278" s="175">
        <v>78</v>
      </c>
    </row>
    <row r="279" spans="1:6" ht="12.75">
      <c r="A279" s="9" t="s">
        <v>352</v>
      </c>
      <c r="B279" s="189">
        <v>631</v>
      </c>
      <c r="C279" s="170">
        <v>99</v>
      </c>
      <c r="D279" s="190">
        <v>596</v>
      </c>
      <c r="E279" s="173">
        <v>329</v>
      </c>
      <c r="F279" s="175">
        <v>371</v>
      </c>
    </row>
    <row r="280" spans="1:6" ht="12.75">
      <c r="A280" s="9" t="s">
        <v>287</v>
      </c>
      <c r="B280" s="189">
        <v>474</v>
      </c>
      <c r="C280" s="170">
        <v>118</v>
      </c>
      <c r="D280" s="190">
        <v>417</v>
      </c>
      <c r="E280" s="173">
        <v>236</v>
      </c>
      <c r="F280" s="175">
        <v>301</v>
      </c>
    </row>
    <row r="281" spans="1:6" ht="12.75">
      <c r="A281" s="9" t="s">
        <v>288</v>
      </c>
      <c r="B281" s="189">
        <v>301</v>
      </c>
      <c r="C281" s="170">
        <v>64</v>
      </c>
      <c r="D281" s="190">
        <v>283</v>
      </c>
      <c r="E281" s="173">
        <v>138</v>
      </c>
      <c r="F281" s="175">
        <v>209</v>
      </c>
    </row>
    <row r="282" spans="1:6" ht="12.75">
      <c r="A282" s="9" t="s">
        <v>289</v>
      </c>
      <c r="B282" s="189">
        <v>372</v>
      </c>
      <c r="C282" s="170">
        <v>65</v>
      </c>
      <c r="D282" s="190">
        <v>372</v>
      </c>
      <c r="E282" s="173">
        <v>164</v>
      </c>
      <c r="F282" s="175">
        <v>267</v>
      </c>
    </row>
    <row r="283" spans="1:6" ht="12.75">
      <c r="A283" s="9" t="s">
        <v>290</v>
      </c>
      <c r="B283" s="189">
        <v>396</v>
      </c>
      <c r="C283" s="170">
        <v>53</v>
      </c>
      <c r="D283" s="190">
        <v>383</v>
      </c>
      <c r="E283" s="173">
        <v>142</v>
      </c>
      <c r="F283" s="175">
        <v>289</v>
      </c>
    </row>
    <row r="284" spans="1:6" ht="12.75">
      <c r="A284" s="9" t="s">
        <v>353</v>
      </c>
      <c r="B284" s="189">
        <v>15</v>
      </c>
      <c r="C284" s="170">
        <v>5</v>
      </c>
      <c r="D284" s="190">
        <v>12</v>
      </c>
      <c r="E284" s="173">
        <v>7</v>
      </c>
      <c r="F284" s="175">
        <v>10</v>
      </c>
    </row>
    <row r="285" spans="1:6" ht="12.75">
      <c r="A285" s="9" t="s">
        <v>354</v>
      </c>
      <c r="B285" s="189">
        <v>0</v>
      </c>
      <c r="C285" s="170">
        <v>0</v>
      </c>
      <c r="D285" s="190">
        <v>0</v>
      </c>
      <c r="E285" s="173">
        <v>0</v>
      </c>
      <c r="F285" s="175">
        <v>0</v>
      </c>
    </row>
    <row r="286" spans="1:6" ht="12.75">
      <c r="A286" s="9" t="s">
        <v>355</v>
      </c>
      <c r="B286" s="191">
        <v>2</v>
      </c>
      <c r="C286" s="178">
        <v>0</v>
      </c>
      <c r="D286" s="192">
        <v>2</v>
      </c>
      <c r="E286" s="186">
        <v>0</v>
      </c>
      <c r="F286" s="177">
        <v>2</v>
      </c>
    </row>
    <row r="287" spans="1:6" ht="12.75">
      <c r="A287" s="32" t="s">
        <v>2</v>
      </c>
      <c r="B287" s="16">
        <f>SUM(B259:B286)</f>
        <v>11136</v>
      </c>
      <c r="C287" s="16">
        <f>SUM(C259:C286)</f>
        <v>3207</v>
      </c>
      <c r="D287" s="16">
        <f>SUM(D259:D286)</f>
        <v>9775</v>
      </c>
      <c r="E287" s="16">
        <f>SUM(E259:E286)</f>
        <v>6235</v>
      </c>
      <c r="F287" s="16">
        <f>SUM(F259:F286)</f>
        <v>6789</v>
      </c>
    </row>
    <row r="288" spans="1:6" ht="13.5" thickBot="1">
      <c r="A288" s="35"/>
      <c r="B288" s="17"/>
      <c r="C288" s="17"/>
      <c r="D288" s="17"/>
      <c r="E288" s="17"/>
      <c r="F288" s="17"/>
    </row>
    <row r="289" spans="1:6" ht="13.5" thickBot="1">
      <c r="A289" s="18" t="s">
        <v>55</v>
      </c>
      <c r="B289" s="6"/>
      <c r="C289" s="6"/>
      <c r="D289" s="6"/>
      <c r="E289" s="6"/>
      <c r="F289" s="6"/>
    </row>
    <row r="290" spans="1:6" ht="12.75">
      <c r="A290" s="86" t="s">
        <v>569</v>
      </c>
      <c r="B290" s="167">
        <v>298</v>
      </c>
      <c r="C290" s="167">
        <v>273</v>
      </c>
      <c r="D290" s="188">
        <v>155</v>
      </c>
      <c r="E290" s="167">
        <v>311</v>
      </c>
      <c r="F290" s="169">
        <v>115</v>
      </c>
    </row>
    <row r="291" spans="1:6" ht="12.75">
      <c r="A291" s="86" t="s">
        <v>570</v>
      </c>
      <c r="B291" s="173">
        <v>307</v>
      </c>
      <c r="C291" s="173">
        <v>194</v>
      </c>
      <c r="D291" s="190">
        <v>212</v>
      </c>
      <c r="E291" s="173">
        <v>241</v>
      </c>
      <c r="F291" s="175">
        <v>167</v>
      </c>
    </row>
    <row r="292" spans="1:6" ht="12.75">
      <c r="A292" s="86" t="s">
        <v>571</v>
      </c>
      <c r="B292" s="173">
        <v>299</v>
      </c>
      <c r="C292" s="173">
        <v>341</v>
      </c>
      <c r="D292" s="190">
        <v>142</v>
      </c>
      <c r="E292" s="173">
        <v>375</v>
      </c>
      <c r="F292" s="175">
        <v>111</v>
      </c>
    </row>
    <row r="293" spans="1:6" ht="12.75">
      <c r="A293" s="86" t="s">
        <v>572</v>
      </c>
      <c r="B293" s="173">
        <v>435</v>
      </c>
      <c r="C293" s="173">
        <v>445</v>
      </c>
      <c r="D293" s="190">
        <v>166</v>
      </c>
      <c r="E293" s="173">
        <v>482</v>
      </c>
      <c r="F293" s="175">
        <v>131</v>
      </c>
    </row>
    <row r="294" spans="1:6" ht="12.75">
      <c r="A294" s="86" t="s">
        <v>573</v>
      </c>
      <c r="B294" s="173">
        <v>203</v>
      </c>
      <c r="C294" s="173">
        <v>173</v>
      </c>
      <c r="D294" s="190">
        <v>117</v>
      </c>
      <c r="E294" s="173">
        <v>199</v>
      </c>
      <c r="F294" s="175">
        <v>88</v>
      </c>
    </row>
    <row r="295" spans="1:6" ht="12.75">
      <c r="A295" s="86" t="s">
        <v>574</v>
      </c>
      <c r="B295" s="173">
        <v>147</v>
      </c>
      <c r="C295" s="173">
        <v>100</v>
      </c>
      <c r="D295" s="190">
        <v>81</v>
      </c>
      <c r="E295" s="173">
        <v>114</v>
      </c>
      <c r="F295" s="175">
        <v>66</v>
      </c>
    </row>
    <row r="296" spans="1:6" ht="12.75">
      <c r="A296" s="86" t="s">
        <v>575</v>
      </c>
      <c r="B296" s="173">
        <v>237</v>
      </c>
      <c r="C296" s="173">
        <v>193</v>
      </c>
      <c r="D296" s="190">
        <v>112</v>
      </c>
      <c r="E296" s="173">
        <v>227</v>
      </c>
      <c r="F296" s="175">
        <v>78</v>
      </c>
    </row>
    <row r="297" spans="1:6" ht="12.75">
      <c r="A297" s="86" t="s">
        <v>576</v>
      </c>
      <c r="B297" s="173">
        <v>247</v>
      </c>
      <c r="C297" s="173">
        <v>209</v>
      </c>
      <c r="D297" s="190">
        <v>135</v>
      </c>
      <c r="E297" s="173">
        <v>261</v>
      </c>
      <c r="F297" s="175">
        <v>83</v>
      </c>
    </row>
    <row r="298" spans="1:6" ht="12.75">
      <c r="A298" s="86" t="s">
        <v>577</v>
      </c>
      <c r="B298" s="173">
        <v>212</v>
      </c>
      <c r="C298" s="173">
        <v>230</v>
      </c>
      <c r="D298" s="190">
        <v>89</v>
      </c>
      <c r="E298" s="173">
        <v>269</v>
      </c>
      <c r="F298" s="175">
        <v>55</v>
      </c>
    </row>
    <row r="299" spans="1:6" ht="12.75">
      <c r="A299" s="86" t="s">
        <v>578</v>
      </c>
      <c r="B299" s="173">
        <v>208</v>
      </c>
      <c r="C299" s="173">
        <v>193</v>
      </c>
      <c r="D299" s="190">
        <v>96</v>
      </c>
      <c r="E299" s="173">
        <v>211</v>
      </c>
      <c r="F299" s="175">
        <v>81</v>
      </c>
    </row>
    <row r="300" spans="1:6" ht="12.75">
      <c r="A300" s="86" t="s">
        <v>579</v>
      </c>
      <c r="B300" s="173">
        <v>314</v>
      </c>
      <c r="C300" s="173">
        <v>236</v>
      </c>
      <c r="D300" s="190">
        <v>175</v>
      </c>
      <c r="E300" s="173">
        <v>284</v>
      </c>
      <c r="F300" s="175">
        <v>129</v>
      </c>
    </row>
    <row r="301" spans="1:6" ht="12.75">
      <c r="A301" s="86" t="s">
        <v>580</v>
      </c>
      <c r="B301" s="173">
        <v>113</v>
      </c>
      <c r="C301" s="173">
        <v>71</v>
      </c>
      <c r="D301" s="190">
        <v>76</v>
      </c>
      <c r="E301" s="173">
        <v>77</v>
      </c>
      <c r="F301" s="175">
        <v>70</v>
      </c>
    </row>
    <row r="302" spans="1:6" ht="12.75">
      <c r="A302" s="86" t="s">
        <v>581</v>
      </c>
      <c r="B302" s="173">
        <v>428</v>
      </c>
      <c r="C302" s="173">
        <v>273</v>
      </c>
      <c r="D302" s="190">
        <v>259</v>
      </c>
      <c r="E302" s="173">
        <v>311</v>
      </c>
      <c r="F302" s="175">
        <v>230</v>
      </c>
    </row>
    <row r="303" spans="1:6" ht="12.75">
      <c r="A303" s="86" t="s">
        <v>582</v>
      </c>
      <c r="B303" s="173">
        <v>270</v>
      </c>
      <c r="C303" s="173">
        <v>53</v>
      </c>
      <c r="D303" s="190">
        <v>239</v>
      </c>
      <c r="E303" s="173">
        <v>115</v>
      </c>
      <c r="F303" s="175">
        <v>179</v>
      </c>
    </row>
    <row r="304" spans="1:6" ht="12.75">
      <c r="A304" s="86" t="s">
        <v>583</v>
      </c>
      <c r="B304" s="173">
        <v>192</v>
      </c>
      <c r="C304" s="173">
        <v>71</v>
      </c>
      <c r="D304" s="190">
        <v>139</v>
      </c>
      <c r="E304" s="173">
        <v>93</v>
      </c>
      <c r="F304" s="175">
        <v>116</v>
      </c>
    </row>
    <row r="305" spans="1:6" ht="12.75">
      <c r="A305" s="86" t="s">
        <v>584</v>
      </c>
      <c r="B305" s="170">
        <v>4</v>
      </c>
      <c r="C305" s="170">
        <v>0</v>
      </c>
      <c r="D305" s="219">
        <v>5</v>
      </c>
      <c r="E305" s="170">
        <v>0</v>
      </c>
      <c r="F305" s="172">
        <v>3</v>
      </c>
    </row>
    <row r="306" spans="1:6" ht="12.75">
      <c r="A306" s="86" t="s">
        <v>763</v>
      </c>
      <c r="B306" s="173">
        <v>3076</v>
      </c>
      <c r="C306" s="186">
        <v>3548</v>
      </c>
      <c r="D306" s="192">
        <v>1468</v>
      </c>
      <c r="E306" s="186">
        <v>3819</v>
      </c>
      <c r="F306" s="177">
        <v>1212</v>
      </c>
    </row>
    <row r="307" spans="1:6" ht="12.75">
      <c r="A307" s="32" t="s">
        <v>2</v>
      </c>
      <c r="B307" s="16">
        <f>SUM(B290:B306)</f>
        <v>6990</v>
      </c>
      <c r="C307" s="16">
        <f>SUM(C290:C306)</f>
        <v>6603</v>
      </c>
      <c r="D307" s="16">
        <f>SUM(D290:D306)</f>
        <v>3666</v>
      </c>
      <c r="E307" s="16">
        <f>SUM(E290:E306)</f>
        <v>7389</v>
      </c>
      <c r="F307" s="16">
        <f>SUM(F290:F306)</f>
        <v>2914</v>
      </c>
    </row>
    <row r="308" spans="1:6" ht="13.5" thickBot="1">
      <c r="A308" s="50"/>
      <c r="B308" s="33"/>
      <c r="C308" s="33"/>
      <c r="D308" s="33"/>
      <c r="E308" s="33"/>
      <c r="F308" s="33"/>
    </row>
    <row r="309" spans="1:6" ht="13.5" thickBot="1">
      <c r="A309" s="18" t="s">
        <v>56</v>
      </c>
      <c r="B309" s="5"/>
      <c r="C309" s="5"/>
      <c r="D309" s="5"/>
      <c r="E309" s="5"/>
      <c r="F309" s="5"/>
    </row>
    <row r="310" spans="1:6" ht="12.75">
      <c r="A310" s="9" t="s">
        <v>140</v>
      </c>
      <c r="B310" s="187">
        <v>738</v>
      </c>
      <c r="C310" s="167">
        <v>194</v>
      </c>
      <c r="D310" s="188">
        <v>664</v>
      </c>
      <c r="E310" s="167">
        <v>312</v>
      </c>
      <c r="F310" s="169">
        <v>553</v>
      </c>
    </row>
    <row r="311" spans="1:6" ht="12.75">
      <c r="A311" s="9" t="s">
        <v>141</v>
      </c>
      <c r="B311" s="189">
        <v>569</v>
      </c>
      <c r="C311" s="173">
        <v>131</v>
      </c>
      <c r="D311" s="190">
        <v>509</v>
      </c>
      <c r="E311" s="173">
        <v>225</v>
      </c>
      <c r="F311" s="175">
        <v>414</v>
      </c>
    </row>
    <row r="312" spans="1:6" ht="12.75">
      <c r="A312" s="9" t="s">
        <v>142</v>
      </c>
      <c r="B312" s="189">
        <v>296</v>
      </c>
      <c r="C312" s="173">
        <v>95</v>
      </c>
      <c r="D312" s="190">
        <v>263</v>
      </c>
      <c r="E312" s="173">
        <v>154</v>
      </c>
      <c r="F312" s="175">
        <v>207</v>
      </c>
    </row>
    <row r="313" spans="1:6" ht="12.75">
      <c r="A313" s="9" t="s">
        <v>143</v>
      </c>
      <c r="B313" s="189">
        <v>77</v>
      </c>
      <c r="C313" s="173">
        <v>24</v>
      </c>
      <c r="D313" s="190">
        <v>69</v>
      </c>
      <c r="E313" s="173">
        <v>31</v>
      </c>
      <c r="F313" s="175">
        <v>61</v>
      </c>
    </row>
    <row r="314" spans="1:6" ht="12.75">
      <c r="A314" s="9" t="s">
        <v>144</v>
      </c>
      <c r="B314" s="189">
        <v>569</v>
      </c>
      <c r="C314" s="173">
        <v>160</v>
      </c>
      <c r="D314" s="190">
        <v>488</v>
      </c>
      <c r="E314" s="173">
        <v>230</v>
      </c>
      <c r="F314" s="175">
        <v>414</v>
      </c>
    </row>
    <row r="315" spans="1:6" ht="12.75">
      <c r="A315" s="9" t="s">
        <v>145</v>
      </c>
      <c r="B315" s="189">
        <v>98</v>
      </c>
      <c r="C315" s="173">
        <v>24</v>
      </c>
      <c r="D315" s="190">
        <v>95</v>
      </c>
      <c r="E315" s="173">
        <v>45</v>
      </c>
      <c r="F315" s="175">
        <v>78</v>
      </c>
    </row>
    <row r="316" spans="1:6" ht="12.75">
      <c r="A316" s="9" t="s">
        <v>57</v>
      </c>
      <c r="B316" s="191">
        <v>547</v>
      </c>
      <c r="C316" s="186">
        <v>253</v>
      </c>
      <c r="D316" s="190">
        <v>458</v>
      </c>
      <c r="E316" s="186">
        <v>296</v>
      </c>
      <c r="F316" s="177">
        <v>415</v>
      </c>
    </row>
    <row r="317" spans="1:6" ht="12.75">
      <c r="A317" s="32" t="s">
        <v>2</v>
      </c>
      <c r="B317" s="16">
        <f>SUM(B310:B316)</f>
        <v>2894</v>
      </c>
      <c r="C317" s="16">
        <f>SUM(C310:C316)</f>
        <v>881</v>
      </c>
      <c r="D317" s="16">
        <f>SUM(D310:D316)</f>
        <v>2546</v>
      </c>
      <c r="E317" s="16">
        <f>SUM(E310:E316)</f>
        <v>1293</v>
      </c>
      <c r="F317" s="16">
        <f>SUM(F310:F316)</f>
        <v>2142</v>
      </c>
    </row>
    <row r="318" spans="1:6" ht="13.5" thickBot="1">
      <c r="A318" s="35"/>
      <c r="B318" s="17"/>
      <c r="C318" s="17"/>
      <c r="D318" s="17"/>
      <c r="E318" s="17"/>
      <c r="F318" s="17"/>
    </row>
    <row r="319" spans="1:6" ht="13.5" thickBot="1">
      <c r="A319" s="18" t="s">
        <v>58</v>
      </c>
      <c r="B319" s="5"/>
      <c r="C319" s="5"/>
      <c r="D319" s="5"/>
      <c r="E319" s="5"/>
      <c r="F319" s="5"/>
    </row>
    <row r="320" spans="1:6" ht="12.75">
      <c r="A320" s="227" t="s">
        <v>585</v>
      </c>
      <c r="B320" s="189">
        <v>594</v>
      </c>
      <c r="C320" s="167">
        <v>335</v>
      </c>
      <c r="D320" s="188">
        <v>512</v>
      </c>
      <c r="E320" s="183">
        <v>376</v>
      </c>
      <c r="F320" s="169">
        <v>485</v>
      </c>
    </row>
    <row r="321" spans="1:6" ht="12.75">
      <c r="A321" s="227" t="s">
        <v>586</v>
      </c>
      <c r="B321" s="189">
        <v>481</v>
      </c>
      <c r="C321" s="173">
        <v>193</v>
      </c>
      <c r="D321" s="219">
        <v>417</v>
      </c>
      <c r="E321" s="183">
        <v>215</v>
      </c>
      <c r="F321" s="175">
        <v>388</v>
      </c>
    </row>
    <row r="322" spans="1:6" ht="12.75">
      <c r="A322" s="227" t="s">
        <v>587</v>
      </c>
      <c r="B322" s="189">
        <v>578</v>
      </c>
      <c r="C322" s="173">
        <v>445</v>
      </c>
      <c r="D322" s="219">
        <v>431</v>
      </c>
      <c r="E322" s="183">
        <v>469</v>
      </c>
      <c r="F322" s="175">
        <v>409</v>
      </c>
    </row>
    <row r="323" spans="1:6" ht="12.75">
      <c r="A323" s="227" t="s">
        <v>588</v>
      </c>
      <c r="B323" s="189">
        <v>408</v>
      </c>
      <c r="C323" s="173">
        <v>443</v>
      </c>
      <c r="D323" s="219">
        <v>281</v>
      </c>
      <c r="E323" s="183">
        <v>470</v>
      </c>
      <c r="F323" s="175">
        <v>260</v>
      </c>
    </row>
    <row r="324" spans="1:6" ht="12.75">
      <c r="A324" s="227" t="s">
        <v>589</v>
      </c>
      <c r="B324" s="189">
        <v>338</v>
      </c>
      <c r="C324" s="173">
        <v>106</v>
      </c>
      <c r="D324" s="219">
        <v>308</v>
      </c>
      <c r="E324" s="183">
        <v>108</v>
      </c>
      <c r="F324" s="175">
        <v>306</v>
      </c>
    </row>
    <row r="325" spans="1:6" ht="12.75">
      <c r="A325" s="227" t="s">
        <v>590</v>
      </c>
      <c r="B325" s="189">
        <v>469</v>
      </c>
      <c r="C325" s="173">
        <v>90</v>
      </c>
      <c r="D325" s="219">
        <v>463</v>
      </c>
      <c r="E325" s="183">
        <v>104</v>
      </c>
      <c r="F325" s="175">
        <v>444</v>
      </c>
    </row>
    <row r="326" spans="1:6" ht="12.75">
      <c r="A326" s="227" t="s">
        <v>591</v>
      </c>
      <c r="B326" s="189">
        <v>299</v>
      </c>
      <c r="C326" s="173">
        <v>132</v>
      </c>
      <c r="D326" s="219">
        <v>262</v>
      </c>
      <c r="E326" s="183">
        <v>139</v>
      </c>
      <c r="F326" s="175">
        <v>253</v>
      </c>
    </row>
    <row r="327" spans="1:6" ht="12.75">
      <c r="A327" s="227" t="s">
        <v>592</v>
      </c>
      <c r="B327" s="189">
        <v>283</v>
      </c>
      <c r="C327" s="173">
        <v>85</v>
      </c>
      <c r="D327" s="219">
        <v>263</v>
      </c>
      <c r="E327" s="183">
        <v>101</v>
      </c>
      <c r="F327" s="175">
        <v>251</v>
      </c>
    </row>
    <row r="328" spans="1:6" ht="12.75">
      <c r="A328" s="227" t="s">
        <v>593</v>
      </c>
      <c r="B328" s="189">
        <v>430</v>
      </c>
      <c r="C328" s="173">
        <v>175</v>
      </c>
      <c r="D328" s="219">
        <v>384</v>
      </c>
      <c r="E328" s="183">
        <v>190</v>
      </c>
      <c r="F328" s="175">
        <v>365</v>
      </c>
    </row>
    <row r="329" spans="1:6" ht="12.75">
      <c r="A329" s="227" t="s">
        <v>594</v>
      </c>
      <c r="B329" s="189">
        <v>295</v>
      </c>
      <c r="C329" s="173">
        <v>181</v>
      </c>
      <c r="D329" s="219">
        <v>241</v>
      </c>
      <c r="E329" s="183">
        <v>183</v>
      </c>
      <c r="F329" s="175">
        <v>231</v>
      </c>
    </row>
    <row r="330" spans="1:6" ht="12.75">
      <c r="A330" s="227" t="s">
        <v>595</v>
      </c>
      <c r="B330" s="189">
        <v>428</v>
      </c>
      <c r="C330" s="173">
        <v>135</v>
      </c>
      <c r="D330" s="219">
        <v>372</v>
      </c>
      <c r="E330" s="183">
        <v>149</v>
      </c>
      <c r="F330" s="175">
        <v>366</v>
      </c>
    </row>
    <row r="331" spans="1:6" ht="12.75">
      <c r="A331" s="227" t="s">
        <v>596</v>
      </c>
      <c r="B331" s="189">
        <v>816</v>
      </c>
      <c r="C331" s="173">
        <v>168</v>
      </c>
      <c r="D331" s="219">
        <v>770</v>
      </c>
      <c r="E331" s="183">
        <v>189</v>
      </c>
      <c r="F331" s="175">
        <v>751</v>
      </c>
    </row>
    <row r="332" spans="1:6" ht="12.75">
      <c r="A332" s="227" t="s">
        <v>597</v>
      </c>
      <c r="B332" s="189">
        <v>283</v>
      </c>
      <c r="C332" s="173">
        <v>174</v>
      </c>
      <c r="D332" s="219">
        <v>260</v>
      </c>
      <c r="E332" s="183">
        <v>187</v>
      </c>
      <c r="F332" s="175">
        <v>247</v>
      </c>
    </row>
    <row r="333" spans="1:6" ht="12.75">
      <c r="A333" s="227" t="s">
        <v>598</v>
      </c>
      <c r="B333" s="189">
        <v>513</v>
      </c>
      <c r="C333" s="173">
        <v>249</v>
      </c>
      <c r="D333" s="219">
        <v>460</v>
      </c>
      <c r="E333" s="183">
        <v>259</v>
      </c>
      <c r="F333" s="175">
        <v>455</v>
      </c>
    </row>
    <row r="334" spans="1:6" ht="12.75">
      <c r="A334" s="227" t="s">
        <v>599</v>
      </c>
      <c r="B334" s="189">
        <v>390</v>
      </c>
      <c r="C334" s="173">
        <v>216</v>
      </c>
      <c r="D334" s="219">
        <v>319</v>
      </c>
      <c r="E334" s="183">
        <v>251</v>
      </c>
      <c r="F334" s="175">
        <v>289</v>
      </c>
    </row>
    <row r="335" spans="1:6" ht="12.75">
      <c r="A335" s="227" t="s">
        <v>600</v>
      </c>
      <c r="B335" s="189">
        <v>472</v>
      </c>
      <c r="C335" s="173">
        <v>428</v>
      </c>
      <c r="D335" s="219">
        <v>331</v>
      </c>
      <c r="E335" s="183">
        <v>446</v>
      </c>
      <c r="F335" s="175">
        <v>312</v>
      </c>
    </row>
    <row r="336" spans="1:6" ht="12.75">
      <c r="A336" s="227" t="s">
        <v>601</v>
      </c>
      <c r="B336" s="189">
        <v>147</v>
      </c>
      <c r="C336" s="173">
        <v>25</v>
      </c>
      <c r="D336" s="219">
        <v>140</v>
      </c>
      <c r="E336" s="183">
        <v>27</v>
      </c>
      <c r="F336" s="175">
        <v>135</v>
      </c>
    </row>
    <row r="337" spans="1:6" ht="12.75">
      <c r="A337" s="227" t="s">
        <v>602</v>
      </c>
      <c r="B337" s="189">
        <v>629</v>
      </c>
      <c r="C337" s="173">
        <v>316</v>
      </c>
      <c r="D337" s="219">
        <v>516</v>
      </c>
      <c r="E337" s="183">
        <v>339</v>
      </c>
      <c r="F337" s="175">
        <v>496</v>
      </c>
    </row>
    <row r="338" spans="1:6" ht="12.75">
      <c r="A338" s="227" t="s">
        <v>603</v>
      </c>
      <c r="B338" s="189">
        <v>236</v>
      </c>
      <c r="C338" s="173">
        <v>76</v>
      </c>
      <c r="D338" s="219">
        <v>214</v>
      </c>
      <c r="E338" s="183">
        <v>81</v>
      </c>
      <c r="F338" s="175">
        <v>209</v>
      </c>
    </row>
    <row r="339" spans="1:6" ht="12.75">
      <c r="A339" s="227" t="s">
        <v>604</v>
      </c>
      <c r="B339" s="189">
        <v>127</v>
      </c>
      <c r="C339" s="173">
        <v>32</v>
      </c>
      <c r="D339" s="219">
        <v>119</v>
      </c>
      <c r="E339" s="183">
        <v>34</v>
      </c>
      <c r="F339" s="175">
        <v>113</v>
      </c>
    </row>
    <row r="340" spans="1:6" ht="12.75">
      <c r="A340" s="227" t="s">
        <v>605</v>
      </c>
      <c r="B340" s="189">
        <v>246</v>
      </c>
      <c r="C340" s="173">
        <v>96</v>
      </c>
      <c r="D340" s="219">
        <v>207</v>
      </c>
      <c r="E340" s="183">
        <v>117</v>
      </c>
      <c r="F340" s="175">
        <v>189</v>
      </c>
    </row>
    <row r="341" spans="1:6" ht="12.75">
      <c r="A341" s="227" t="s">
        <v>606</v>
      </c>
      <c r="B341" s="189">
        <v>541</v>
      </c>
      <c r="C341" s="173">
        <v>233</v>
      </c>
      <c r="D341" s="219">
        <v>465</v>
      </c>
      <c r="E341" s="183">
        <v>246</v>
      </c>
      <c r="F341" s="175">
        <v>453</v>
      </c>
    </row>
    <row r="342" spans="1:6" ht="12.75">
      <c r="A342" s="227" t="s">
        <v>607</v>
      </c>
      <c r="B342" s="189">
        <v>654</v>
      </c>
      <c r="C342" s="173">
        <v>165</v>
      </c>
      <c r="D342" s="219">
        <v>601</v>
      </c>
      <c r="E342" s="183">
        <v>184</v>
      </c>
      <c r="F342" s="175">
        <v>583</v>
      </c>
    </row>
    <row r="343" spans="1:6" ht="12.75">
      <c r="A343" s="227" t="s">
        <v>608</v>
      </c>
      <c r="B343" s="189">
        <v>109</v>
      </c>
      <c r="C343" s="173">
        <v>64</v>
      </c>
      <c r="D343" s="219">
        <v>79</v>
      </c>
      <c r="E343" s="183">
        <v>71</v>
      </c>
      <c r="F343" s="175">
        <v>76</v>
      </c>
    </row>
    <row r="344" spans="1:6" ht="12.75">
      <c r="A344" s="227" t="s">
        <v>609</v>
      </c>
      <c r="B344" s="189">
        <v>698</v>
      </c>
      <c r="C344" s="173">
        <v>302</v>
      </c>
      <c r="D344" s="219">
        <v>618</v>
      </c>
      <c r="E344" s="183">
        <v>338</v>
      </c>
      <c r="F344" s="175">
        <v>592</v>
      </c>
    </row>
    <row r="345" spans="1:6" ht="12.75">
      <c r="A345" s="227" t="s">
        <v>610</v>
      </c>
      <c r="B345" s="189">
        <v>531</v>
      </c>
      <c r="C345" s="173">
        <v>204</v>
      </c>
      <c r="D345" s="219">
        <v>458</v>
      </c>
      <c r="E345" s="183">
        <v>223</v>
      </c>
      <c r="F345" s="175">
        <v>438</v>
      </c>
    </row>
    <row r="346" spans="1:6" ht="12.75">
      <c r="A346" s="227" t="s">
        <v>611</v>
      </c>
      <c r="B346" s="189">
        <v>408</v>
      </c>
      <c r="C346" s="173">
        <v>133</v>
      </c>
      <c r="D346" s="219">
        <v>385</v>
      </c>
      <c r="E346" s="183">
        <v>145</v>
      </c>
      <c r="F346" s="175">
        <v>372</v>
      </c>
    </row>
    <row r="347" spans="1:6" ht="12.75">
      <c r="A347" s="227" t="s">
        <v>612</v>
      </c>
      <c r="B347" s="189">
        <v>615</v>
      </c>
      <c r="C347" s="173">
        <v>137</v>
      </c>
      <c r="D347" s="219">
        <v>574</v>
      </c>
      <c r="E347" s="183">
        <v>145</v>
      </c>
      <c r="F347" s="175">
        <v>569</v>
      </c>
    </row>
    <row r="348" spans="1:6" ht="12.75">
      <c r="A348" s="227" t="s">
        <v>613</v>
      </c>
      <c r="B348" s="189">
        <v>663</v>
      </c>
      <c r="C348" s="173">
        <v>572</v>
      </c>
      <c r="D348" s="219">
        <v>488</v>
      </c>
      <c r="E348" s="183">
        <v>608</v>
      </c>
      <c r="F348" s="175">
        <v>457</v>
      </c>
    </row>
    <row r="349" spans="1:6" ht="12.75">
      <c r="A349" s="227" t="s">
        <v>614</v>
      </c>
      <c r="B349" s="189">
        <v>540</v>
      </c>
      <c r="C349" s="173">
        <v>199</v>
      </c>
      <c r="D349" s="219">
        <v>489</v>
      </c>
      <c r="E349" s="183">
        <v>216</v>
      </c>
      <c r="F349" s="175">
        <v>469</v>
      </c>
    </row>
    <row r="350" spans="1:6" ht="12.75">
      <c r="A350" s="227" t="s">
        <v>615</v>
      </c>
      <c r="B350" s="189">
        <v>290</v>
      </c>
      <c r="C350" s="173">
        <v>80</v>
      </c>
      <c r="D350" s="219">
        <v>257</v>
      </c>
      <c r="E350" s="183">
        <v>86</v>
      </c>
      <c r="F350" s="175">
        <v>251</v>
      </c>
    </row>
    <row r="351" spans="1:6" ht="12.75">
      <c r="A351" s="228" t="s">
        <v>616</v>
      </c>
      <c r="B351" s="189">
        <v>170</v>
      </c>
      <c r="C351" s="173">
        <v>62</v>
      </c>
      <c r="D351" s="219">
        <v>162</v>
      </c>
      <c r="E351" s="183">
        <v>70</v>
      </c>
      <c r="F351" s="175">
        <v>158</v>
      </c>
    </row>
    <row r="352" spans="1:6" ht="12.75">
      <c r="A352" s="32" t="s">
        <v>2</v>
      </c>
      <c r="B352" s="16">
        <f>SUM(B320:B351)</f>
        <v>13681</v>
      </c>
      <c r="C352" s="16">
        <f>SUM(C320:C351)</f>
        <v>6251</v>
      </c>
      <c r="D352" s="16">
        <f>SUM(D320:D351)</f>
        <v>11846</v>
      </c>
      <c r="E352" s="16">
        <f>SUM(E320:E351)</f>
        <v>6766</v>
      </c>
      <c r="F352" s="16">
        <f>SUM(F320:F351)</f>
        <v>11372</v>
      </c>
    </row>
    <row r="353" spans="1:6" ht="13.5" thickBot="1">
      <c r="A353" s="34"/>
      <c r="B353" s="30"/>
      <c r="C353" s="30"/>
      <c r="D353" s="30"/>
      <c r="E353" s="30"/>
      <c r="F353" s="30"/>
    </row>
    <row r="354" spans="1:6" ht="13.5" thickBot="1">
      <c r="A354" s="18" t="s">
        <v>59</v>
      </c>
      <c r="B354" s="6"/>
      <c r="C354" s="6"/>
      <c r="D354" s="6"/>
      <c r="E354" s="6"/>
      <c r="F354" s="6"/>
    </row>
    <row r="355" spans="1:6" ht="12.75">
      <c r="A355" s="223">
        <v>1</v>
      </c>
      <c r="B355" s="187">
        <v>488</v>
      </c>
      <c r="C355" s="221">
        <v>164</v>
      </c>
      <c r="D355" s="169">
        <v>407</v>
      </c>
      <c r="E355" s="221">
        <v>343</v>
      </c>
      <c r="F355" s="169">
        <v>235</v>
      </c>
    </row>
    <row r="356" spans="1:6" ht="12.75">
      <c r="A356" s="224">
        <v>2</v>
      </c>
      <c r="B356" s="189">
        <v>476</v>
      </c>
      <c r="C356" s="222">
        <v>153</v>
      </c>
      <c r="D356" s="175">
        <v>421</v>
      </c>
      <c r="E356" s="222">
        <v>305</v>
      </c>
      <c r="F356" s="175">
        <v>267</v>
      </c>
    </row>
    <row r="357" spans="1:6" ht="12.75">
      <c r="A357" s="224">
        <v>3</v>
      </c>
      <c r="B357" s="189">
        <v>239</v>
      </c>
      <c r="C357" s="222">
        <v>102</v>
      </c>
      <c r="D357" s="175">
        <v>227</v>
      </c>
      <c r="E357" s="222">
        <v>176</v>
      </c>
      <c r="F357" s="175">
        <v>156</v>
      </c>
    </row>
    <row r="358" spans="1:6" ht="12.75">
      <c r="A358" s="224">
        <v>4</v>
      </c>
      <c r="B358" s="189">
        <v>452</v>
      </c>
      <c r="C358" s="222">
        <v>173</v>
      </c>
      <c r="D358" s="175">
        <v>404</v>
      </c>
      <c r="E358" s="222">
        <v>347</v>
      </c>
      <c r="F358" s="175">
        <v>243</v>
      </c>
    </row>
    <row r="359" spans="1:6" ht="12.75">
      <c r="A359" s="224">
        <v>5</v>
      </c>
      <c r="B359" s="189">
        <v>319</v>
      </c>
      <c r="C359" s="222">
        <v>164</v>
      </c>
      <c r="D359" s="175">
        <v>306</v>
      </c>
      <c r="E359" s="222">
        <v>301</v>
      </c>
      <c r="F359" s="175">
        <v>192</v>
      </c>
    </row>
    <row r="360" spans="1:6" ht="12.75">
      <c r="A360" s="224">
        <v>6</v>
      </c>
      <c r="B360" s="189">
        <v>351</v>
      </c>
      <c r="C360" s="222">
        <v>125</v>
      </c>
      <c r="D360" s="175">
        <v>350</v>
      </c>
      <c r="E360" s="222">
        <v>282</v>
      </c>
      <c r="F360" s="175">
        <v>214</v>
      </c>
    </row>
    <row r="361" spans="1:6" ht="12.75">
      <c r="A361" s="224">
        <v>7</v>
      </c>
      <c r="B361" s="189">
        <v>316</v>
      </c>
      <c r="C361" s="222">
        <v>228</v>
      </c>
      <c r="D361" s="175">
        <v>270</v>
      </c>
      <c r="E361" s="222">
        <v>315</v>
      </c>
      <c r="F361" s="175">
        <v>195</v>
      </c>
    </row>
    <row r="362" spans="1:6" ht="12.75">
      <c r="A362" s="224">
        <v>8</v>
      </c>
      <c r="B362" s="189">
        <v>383</v>
      </c>
      <c r="C362" s="222">
        <v>140</v>
      </c>
      <c r="D362" s="175">
        <v>372</v>
      </c>
      <c r="E362" s="222">
        <v>319</v>
      </c>
      <c r="F362" s="175">
        <v>202</v>
      </c>
    </row>
    <row r="363" spans="1:6" ht="12.75">
      <c r="A363" s="224">
        <v>9</v>
      </c>
      <c r="B363" s="189">
        <v>485</v>
      </c>
      <c r="C363" s="222">
        <v>238</v>
      </c>
      <c r="D363" s="175">
        <v>354</v>
      </c>
      <c r="E363" s="222">
        <v>360</v>
      </c>
      <c r="F363" s="175">
        <v>240</v>
      </c>
    </row>
    <row r="364" spans="1:6" ht="12.75">
      <c r="A364" s="224">
        <v>10</v>
      </c>
      <c r="B364" s="189">
        <v>404</v>
      </c>
      <c r="C364" s="222">
        <v>162</v>
      </c>
      <c r="D364" s="175">
        <v>417</v>
      </c>
      <c r="E364" s="222">
        <v>354</v>
      </c>
      <c r="F364" s="175">
        <v>243</v>
      </c>
    </row>
    <row r="365" spans="1:6" ht="12.75">
      <c r="A365" s="224">
        <v>11</v>
      </c>
      <c r="B365" s="189">
        <v>335</v>
      </c>
      <c r="C365" s="222">
        <v>265</v>
      </c>
      <c r="D365" s="175">
        <v>295</v>
      </c>
      <c r="E365" s="222">
        <v>367</v>
      </c>
      <c r="F365" s="175">
        <v>209</v>
      </c>
    </row>
    <row r="366" spans="1:6" ht="12.75">
      <c r="A366" s="224">
        <v>12</v>
      </c>
      <c r="B366" s="189">
        <v>423</v>
      </c>
      <c r="C366" s="222">
        <v>203</v>
      </c>
      <c r="D366" s="175">
        <v>365</v>
      </c>
      <c r="E366" s="222">
        <v>345</v>
      </c>
      <c r="F366" s="175">
        <v>235</v>
      </c>
    </row>
    <row r="367" spans="1:6" ht="12.75">
      <c r="A367" s="224">
        <v>13</v>
      </c>
      <c r="B367" s="189">
        <v>373</v>
      </c>
      <c r="C367" s="222">
        <v>175</v>
      </c>
      <c r="D367" s="175">
        <v>363</v>
      </c>
      <c r="E367" s="222">
        <v>324</v>
      </c>
      <c r="F367" s="175">
        <v>238</v>
      </c>
    </row>
    <row r="368" spans="1:6" ht="12.75">
      <c r="A368" s="224">
        <v>14</v>
      </c>
      <c r="B368" s="189">
        <v>288</v>
      </c>
      <c r="C368" s="222">
        <v>160</v>
      </c>
      <c r="D368" s="175">
        <v>279</v>
      </c>
      <c r="E368" s="222">
        <v>272</v>
      </c>
      <c r="F368" s="175">
        <v>176</v>
      </c>
    </row>
    <row r="369" spans="1:6" ht="12.75">
      <c r="A369" s="224">
        <v>15</v>
      </c>
      <c r="B369" s="189">
        <v>427</v>
      </c>
      <c r="C369" s="222">
        <v>188</v>
      </c>
      <c r="D369" s="175">
        <v>401</v>
      </c>
      <c r="E369" s="222">
        <v>369</v>
      </c>
      <c r="F369" s="175">
        <v>233</v>
      </c>
    </row>
    <row r="370" spans="1:6" ht="12.75">
      <c r="A370" s="224">
        <v>16</v>
      </c>
      <c r="B370" s="189">
        <v>449</v>
      </c>
      <c r="C370" s="222">
        <v>178</v>
      </c>
      <c r="D370" s="175">
        <v>389</v>
      </c>
      <c r="E370" s="222">
        <v>366</v>
      </c>
      <c r="F370" s="175">
        <v>224</v>
      </c>
    </row>
    <row r="371" spans="1:6" ht="12.75">
      <c r="A371" s="224">
        <v>17</v>
      </c>
      <c r="B371" s="189">
        <v>421</v>
      </c>
      <c r="C371" s="222">
        <v>221</v>
      </c>
      <c r="D371" s="175">
        <v>385</v>
      </c>
      <c r="E371" s="222">
        <v>392</v>
      </c>
      <c r="F371" s="175">
        <v>231</v>
      </c>
    </row>
    <row r="372" spans="1:6" ht="12.75">
      <c r="A372" s="224">
        <v>18</v>
      </c>
      <c r="B372" s="189">
        <v>477</v>
      </c>
      <c r="C372" s="222">
        <v>180</v>
      </c>
      <c r="D372" s="175">
        <v>426</v>
      </c>
      <c r="E372" s="222">
        <v>354</v>
      </c>
      <c r="F372" s="175">
        <v>266</v>
      </c>
    </row>
    <row r="373" spans="1:6" ht="12.75">
      <c r="A373" s="224">
        <v>19</v>
      </c>
      <c r="B373" s="189">
        <v>429</v>
      </c>
      <c r="C373" s="222">
        <v>185</v>
      </c>
      <c r="D373" s="175">
        <v>402</v>
      </c>
      <c r="E373" s="222">
        <v>333</v>
      </c>
      <c r="F373" s="175">
        <v>275</v>
      </c>
    </row>
    <row r="374" spans="1:6" ht="12.75">
      <c r="A374" s="224">
        <v>20</v>
      </c>
      <c r="B374" s="189">
        <v>326</v>
      </c>
      <c r="C374" s="222">
        <v>139</v>
      </c>
      <c r="D374" s="175">
        <v>321</v>
      </c>
      <c r="E374" s="222">
        <v>273</v>
      </c>
      <c r="F374" s="175">
        <v>199</v>
      </c>
    </row>
    <row r="375" spans="1:6" ht="12.75">
      <c r="A375" s="224">
        <v>21</v>
      </c>
      <c r="B375" s="189">
        <v>524</v>
      </c>
      <c r="C375" s="222">
        <v>181</v>
      </c>
      <c r="D375" s="175">
        <v>491</v>
      </c>
      <c r="E375" s="222">
        <v>414</v>
      </c>
      <c r="F375" s="175">
        <v>274</v>
      </c>
    </row>
    <row r="376" spans="1:6" ht="12.75">
      <c r="A376" s="224">
        <v>22</v>
      </c>
      <c r="B376" s="189">
        <v>423</v>
      </c>
      <c r="C376" s="222">
        <v>113</v>
      </c>
      <c r="D376" s="175">
        <v>416</v>
      </c>
      <c r="E376" s="222">
        <v>261</v>
      </c>
      <c r="F376" s="175">
        <v>279</v>
      </c>
    </row>
    <row r="377" spans="1:6" ht="12.75">
      <c r="A377" s="224">
        <v>23</v>
      </c>
      <c r="B377" s="189">
        <v>388</v>
      </c>
      <c r="C377" s="222">
        <v>125</v>
      </c>
      <c r="D377" s="175">
        <v>402</v>
      </c>
      <c r="E377" s="222">
        <v>296</v>
      </c>
      <c r="F377" s="175">
        <v>244</v>
      </c>
    </row>
    <row r="378" spans="1:6" ht="12.75">
      <c r="A378" s="224">
        <v>24</v>
      </c>
      <c r="B378" s="189">
        <v>499</v>
      </c>
      <c r="C378" s="222">
        <v>180</v>
      </c>
      <c r="D378" s="175">
        <v>473</v>
      </c>
      <c r="E378" s="222">
        <v>392</v>
      </c>
      <c r="F378" s="175">
        <v>268</v>
      </c>
    </row>
    <row r="379" spans="1:6" ht="12.75">
      <c r="A379" s="224">
        <v>25</v>
      </c>
      <c r="B379" s="189">
        <v>375</v>
      </c>
      <c r="C379" s="222">
        <v>147</v>
      </c>
      <c r="D379" s="175">
        <v>363</v>
      </c>
      <c r="E379" s="222">
        <v>321</v>
      </c>
      <c r="F379" s="175">
        <v>207</v>
      </c>
    </row>
    <row r="380" spans="1:6" ht="12.75">
      <c r="A380" s="224">
        <v>26</v>
      </c>
      <c r="B380" s="189">
        <v>535</v>
      </c>
      <c r="C380" s="222">
        <v>161</v>
      </c>
      <c r="D380" s="175">
        <v>495</v>
      </c>
      <c r="E380" s="222">
        <v>393</v>
      </c>
      <c r="F380" s="175">
        <v>277</v>
      </c>
    </row>
    <row r="381" spans="1:6" ht="12.75">
      <c r="A381" s="224">
        <v>27</v>
      </c>
      <c r="B381" s="189">
        <v>524</v>
      </c>
      <c r="C381" s="222">
        <v>128</v>
      </c>
      <c r="D381" s="175">
        <v>466</v>
      </c>
      <c r="E381" s="222">
        <v>304</v>
      </c>
      <c r="F381" s="175">
        <v>284</v>
      </c>
    </row>
    <row r="382" spans="1:6" ht="12.75">
      <c r="A382" s="224">
        <v>28</v>
      </c>
      <c r="B382" s="189">
        <v>408</v>
      </c>
      <c r="C382" s="222">
        <v>87</v>
      </c>
      <c r="D382" s="175">
        <v>403</v>
      </c>
      <c r="E382" s="222">
        <v>251</v>
      </c>
      <c r="F382" s="175">
        <v>236</v>
      </c>
    </row>
    <row r="383" spans="1:6" ht="12.75">
      <c r="A383" s="224">
        <v>37</v>
      </c>
      <c r="B383" s="189">
        <v>351</v>
      </c>
      <c r="C383" s="222">
        <v>66</v>
      </c>
      <c r="D383" s="175">
        <v>358</v>
      </c>
      <c r="E383" s="222">
        <v>249</v>
      </c>
      <c r="F383" s="175">
        <v>189</v>
      </c>
    </row>
    <row r="384" spans="1:6" ht="12.75">
      <c r="A384" s="225">
        <v>38</v>
      </c>
      <c r="B384" s="189">
        <v>404</v>
      </c>
      <c r="C384" s="222">
        <v>116</v>
      </c>
      <c r="D384" s="175">
        <v>405</v>
      </c>
      <c r="E384" s="222">
        <v>282</v>
      </c>
      <c r="F384" s="175">
        <v>249</v>
      </c>
    </row>
    <row r="385" spans="1:6" ht="12.75">
      <c r="A385" s="224">
        <v>39</v>
      </c>
      <c r="B385" s="189">
        <v>454</v>
      </c>
      <c r="C385" s="222">
        <v>60</v>
      </c>
      <c r="D385" s="175">
        <v>467</v>
      </c>
      <c r="E385" s="222">
        <v>240</v>
      </c>
      <c r="F385" s="175">
        <v>301</v>
      </c>
    </row>
    <row r="386" spans="1:6" ht="12.75">
      <c r="A386" s="224">
        <v>40</v>
      </c>
      <c r="B386" s="189">
        <v>469</v>
      </c>
      <c r="C386" s="222">
        <v>128</v>
      </c>
      <c r="D386" s="175">
        <v>409</v>
      </c>
      <c r="E386" s="222">
        <v>267</v>
      </c>
      <c r="F386" s="175">
        <v>271</v>
      </c>
    </row>
    <row r="387" spans="1:6" ht="12.75">
      <c r="A387" s="224">
        <v>41</v>
      </c>
      <c r="B387" s="189">
        <v>398</v>
      </c>
      <c r="C387" s="222">
        <v>60</v>
      </c>
      <c r="D387" s="175">
        <v>424</v>
      </c>
      <c r="E387" s="222">
        <v>216</v>
      </c>
      <c r="F387" s="175">
        <v>264</v>
      </c>
    </row>
    <row r="388" spans="1:6" ht="12.75">
      <c r="A388" s="224">
        <v>42</v>
      </c>
      <c r="B388" s="189">
        <v>425</v>
      </c>
      <c r="C388" s="222">
        <v>82</v>
      </c>
      <c r="D388" s="175">
        <v>436</v>
      </c>
      <c r="E388" s="222">
        <v>277</v>
      </c>
      <c r="F388" s="175">
        <v>252</v>
      </c>
    </row>
    <row r="389" spans="1:6" ht="12.75">
      <c r="A389" s="224">
        <v>43</v>
      </c>
      <c r="B389" s="189">
        <v>417</v>
      </c>
      <c r="C389" s="222">
        <v>70</v>
      </c>
      <c r="D389" s="175">
        <v>435</v>
      </c>
      <c r="E389" s="222">
        <v>245</v>
      </c>
      <c r="F389" s="175">
        <v>265</v>
      </c>
    </row>
    <row r="390" spans="1:6" ht="12.75">
      <c r="A390" s="224">
        <v>44</v>
      </c>
      <c r="B390" s="189">
        <v>400</v>
      </c>
      <c r="C390" s="222">
        <v>77</v>
      </c>
      <c r="D390" s="175">
        <v>455</v>
      </c>
      <c r="E390" s="222">
        <v>269</v>
      </c>
      <c r="F390" s="175">
        <v>268</v>
      </c>
    </row>
    <row r="391" spans="1:6" ht="12.75">
      <c r="A391" s="224">
        <v>45</v>
      </c>
      <c r="B391" s="189">
        <v>672</v>
      </c>
      <c r="C391" s="222">
        <v>157</v>
      </c>
      <c r="D391" s="175">
        <v>606</v>
      </c>
      <c r="E391" s="222">
        <v>378</v>
      </c>
      <c r="F391" s="175">
        <v>396</v>
      </c>
    </row>
    <row r="392" spans="1:6" ht="12.75">
      <c r="A392" s="224">
        <v>46</v>
      </c>
      <c r="B392" s="189">
        <v>516</v>
      </c>
      <c r="C392" s="222">
        <v>137</v>
      </c>
      <c r="D392" s="175">
        <v>474</v>
      </c>
      <c r="E392" s="222">
        <v>318</v>
      </c>
      <c r="F392" s="175">
        <v>302</v>
      </c>
    </row>
    <row r="393" spans="1:6" ht="12.75">
      <c r="A393" s="224">
        <v>47</v>
      </c>
      <c r="B393" s="189">
        <v>389</v>
      </c>
      <c r="C393" s="222">
        <v>108</v>
      </c>
      <c r="D393" s="175">
        <v>392</v>
      </c>
      <c r="E393" s="222">
        <v>238</v>
      </c>
      <c r="F393" s="175">
        <v>277</v>
      </c>
    </row>
    <row r="394" spans="1:6" ht="12.75">
      <c r="A394" s="224">
        <v>48</v>
      </c>
      <c r="B394" s="189">
        <v>443</v>
      </c>
      <c r="C394" s="222">
        <v>106</v>
      </c>
      <c r="D394" s="175">
        <v>406</v>
      </c>
      <c r="E394" s="222">
        <v>264</v>
      </c>
      <c r="F394" s="175">
        <v>258</v>
      </c>
    </row>
    <row r="395" spans="1:6" ht="12.75">
      <c r="A395" s="224">
        <v>49</v>
      </c>
      <c r="B395" s="189">
        <v>415</v>
      </c>
      <c r="C395" s="222">
        <v>142</v>
      </c>
      <c r="D395" s="175">
        <v>349</v>
      </c>
      <c r="E395" s="222">
        <v>261</v>
      </c>
      <c r="F395" s="175">
        <v>233</v>
      </c>
    </row>
    <row r="396" spans="1:6" ht="12.75">
      <c r="A396" s="224">
        <v>50</v>
      </c>
      <c r="B396" s="189">
        <v>509</v>
      </c>
      <c r="C396" s="222">
        <v>121</v>
      </c>
      <c r="D396" s="175">
        <v>484</v>
      </c>
      <c r="E396" s="222">
        <v>319</v>
      </c>
      <c r="F396" s="175">
        <v>300</v>
      </c>
    </row>
    <row r="397" spans="1:6" ht="12.75">
      <c r="A397" s="224">
        <v>51</v>
      </c>
      <c r="B397" s="189">
        <v>427</v>
      </c>
      <c r="C397" s="222">
        <v>88</v>
      </c>
      <c r="D397" s="175">
        <v>397</v>
      </c>
      <c r="E397" s="222">
        <v>237</v>
      </c>
      <c r="F397" s="175">
        <v>248</v>
      </c>
    </row>
    <row r="398" spans="1:6" ht="12.75">
      <c r="A398" s="224">
        <v>52</v>
      </c>
      <c r="B398" s="189">
        <v>503</v>
      </c>
      <c r="C398" s="222">
        <v>93</v>
      </c>
      <c r="D398" s="175">
        <v>500</v>
      </c>
      <c r="E398" s="222">
        <v>306</v>
      </c>
      <c r="F398" s="175">
        <v>287</v>
      </c>
    </row>
    <row r="399" spans="1:6" ht="12.75">
      <c r="A399" s="224">
        <v>53</v>
      </c>
      <c r="B399" s="189">
        <v>345</v>
      </c>
      <c r="C399" s="222">
        <v>81</v>
      </c>
      <c r="D399" s="175">
        <v>349</v>
      </c>
      <c r="E399" s="222">
        <v>230</v>
      </c>
      <c r="F399" s="175">
        <v>200</v>
      </c>
    </row>
    <row r="400" spans="1:6" ht="12.75">
      <c r="A400" s="224">
        <v>54</v>
      </c>
      <c r="B400" s="189">
        <v>221</v>
      </c>
      <c r="C400" s="222">
        <v>19</v>
      </c>
      <c r="D400" s="175">
        <v>242</v>
      </c>
      <c r="E400" s="222">
        <v>117</v>
      </c>
      <c r="F400" s="175">
        <v>155</v>
      </c>
    </row>
    <row r="401" spans="1:6" ht="12.75">
      <c r="A401" s="224">
        <v>55</v>
      </c>
      <c r="B401" s="189">
        <v>257</v>
      </c>
      <c r="C401" s="222">
        <v>61</v>
      </c>
      <c r="D401" s="175">
        <v>232</v>
      </c>
      <c r="E401" s="222">
        <v>112</v>
      </c>
      <c r="F401" s="175">
        <v>182</v>
      </c>
    </row>
    <row r="402" spans="1:6" ht="12.75">
      <c r="A402" s="224">
        <v>56</v>
      </c>
      <c r="B402" s="189">
        <v>22</v>
      </c>
      <c r="C402" s="222">
        <v>8</v>
      </c>
      <c r="D402" s="175">
        <v>21</v>
      </c>
      <c r="E402" s="222">
        <v>9</v>
      </c>
      <c r="F402" s="175">
        <v>21</v>
      </c>
    </row>
    <row r="403" spans="1:6" ht="12.75">
      <c r="A403" s="224">
        <v>57</v>
      </c>
      <c r="B403" s="189">
        <v>336</v>
      </c>
      <c r="C403" s="222">
        <v>86</v>
      </c>
      <c r="D403" s="175">
        <v>312</v>
      </c>
      <c r="E403" s="222">
        <v>205</v>
      </c>
      <c r="F403" s="175">
        <v>195</v>
      </c>
    </row>
    <row r="404" spans="1:6" ht="12.75">
      <c r="A404" s="224">
        <v>58</v>
      </c>
      <c r="B404" s="189">
        <v>507</v>
      </c>
      <c r="C404" s="222">
        <v>95</v>
      </c>
      <c r="D404" s="175">
        <v>494</v>
      </c>
      <c r="E404" s="222">
        <v>239</v>
      </c>
      <c r="F404" s="175">
        <v>344</v>
      </c>
    </row>
    <row r="405" spans="1:6" ht="12.75">
      <c r="A405" s="224">
        <v>59</v>
      </c>
      <c r="B405" s="194">
        <v>487</v>
      </c>
      <c r="C405" s="226">
        <v>77</v>
      </c>
      <c r="D405" s="172">
        <v>550</v>
      </c>
      <c r="E405" s="226">
        <v>277</v>
      </c>
      <c r="F405" s="172">
        <v>360</v>
      </c>
    </row>
    <row r="406" spans="1:6" ht="12.75">
      <c r="A406" s="225" t="s">
        <v>770</v>
      </c>
      <c r="B406" s="219">
        <v>2392</v>
      </c>
      <c r="C406" s="183">
        <v>1172</v>
      </c>
      <c r="D406" s="172">
        <v>2300</v>
      </c>
      <c r="E406" s="183">
        <v>1655</v>
      </c>
      <c r="F406" s="175">
        <v>1832</v>
      </c>
    </row>
    <row r="407" spans="1:6" ht="12.75">
      <c r="A407" s="487" t="s">
        <v>771</v>
      </c>
      <c r="B407" s="219">
        <v>284</v>
      </c>
      <c r="C407" s="201">
        <v>110</v>
      </c>
      <c r="D407" s="172">
        <v>281</v>
      </c>
      <c r="E407" s="201">
        <v>145</v>
      </c>
      <c r="F407" s="172">
        <v>245</v>
      </c>
    </row>
    <row r="408" spans="1:6" ht="12.75">
      <c r="A408" s="225" t="s">
        <v>772</v>
      </c>
      <c r="B408" s="219">
        <v>1911</v>
      </c>
      <c r="C408" s="201">
        <v>1407</v>
      </c>
      <c r="D408" s="172">
        <v>1736</v>
      </c>
      <c r="E408" s="201">
        <v>1874</v>
      </c>
      <c r="F408" s="172">
        <v>1298</v>
      </c>
    </row>
    <row r="409" spans="1:6" ht="12.75">
      <c r="A409" s="488" t="s">
        <v>773</v>
      </c>
      <c r="B409" s="202">
        <v>299</v>
      </c>
      <c r="C409" s="220">
        <v>94</v>
      </c>
      <c r="D409" s="180">
        <v>314</v>
      </c>
      <c r="E409" s="220">
        <v>158</v>
      </c>
      <c r="F409" s="180">
        <v>251</v>
      </c>
    </row>
    <row r="410" spans="1:6" ht="12.75">
      <c r="A410" s="32" t="s">
        <v>2</v>
      </c>
      <c r="B410" s="16">
        <f>SUM(B355:B409)</f>
        <v>25790</v>
      </c>
      <c r="C410" s="16">
        <f>SUM(C355:C409)</f>
        <v>9486</v>
      </c>
      <c r="D410" s="16">
        <f>SUM(D355:D409)</f>
        <v>24491</v>
      </c>
      <c r="E410" s="16">
        <f>SUM(E355:E409)</f>
        <v>18516</v>
      </c>
      <c r="F410" s="16">
        <f>SUM(F355:F409)</f>
        <v>15985</v>
      </c>
    </row>
    <row r="411" spans="1:6" ht="13.5" thickBot="1">
      <c r="A411" s="77"/>
      <c r="B411" s="30"/>
      <c r="C411" s="30"/>
      <c r="D411" s="30"/>
      <c r="E411" s="30"/>
      <c r="F411" s="30"/>
    </row>
    <row r="412" spans="1:6" ht="13.5" thickBot="1">
      <c r="A412" s="18" t="s">
        <v>60</v>
      </c>
      <c r="B412" s="5"/>
      <c r="C412" s="5"/>
      <c r="D412" s="5"/>
      <c r="E412" s="5"/>
      <c r="F412" s="5"/>
    </row>
    <row r="413" spans="1:6" ht="12.75">
      <c r="A413" s="9" t="s">
        <v>372</v>
      </c>
      <c r="B413" s="167">
        <v>372</v>
      </c>
      <c r="C413" s="187">
        <v>108</v>
      </c>
      <c r="D413" s="187">
        <v>319</v>
      </c>
      <c r="E413" s="167">
        <v>122</v>
      </c>
      <c r="F413" s="169">
        <v>307</v>
      </c>
    </row>
    <row r="414" spans="1:6" ht="12.75">
      <c r="A414" s="9" t="s">
        <v>291</v>
      </c>
      <c r="B414" s="173">
        <v>272</v>
      </c>
      <c r="C414" s="189">
        <v>56</v>
      </c>
      <c r="D414" s="189">
        <v>253</v>
      </c>
      <c r="E414" s="173">
        <v>69</v>
      </c>
      <c r="F414" s="175">
        <v>244</v>
      </c>
    </row>
    <row r="415" spans="1:6" ht="12.75">
      <c r="A415" s="9" t="s">
        <v>292</v>
      </c>
      <c r="B415" s="173">
        <v>599</v>
      </c>
      <c r="C415" s="189">
        <v>134</v>
      </c>
      <c r="D415" s="189">
        <v>552</v>
      </c>
      <c r="E415" s="173">
        <v>156</v>
      </c>
      <c r="F415" s="175">
        <v>542</v>
      </c>
    </row>
    <row r="416" spans="1:6" ht="12.75">
      <c r="A416" s="9" t="s">
        <v>293</v>
      </c>
      <c r="B416" s="173">
        <v>522</v>
      </c>
      <c r="C416" s="189">
        <v>115</v>
      </c>
      <c r="D416" s="189">
        <v>480</v>
      </c>
      <c r="E416" s="173">
        <v>134</v>
      </c>
      <c r="F416" s="175">
        <v>464</v>
      </c>
    </row>
    <row r="417" spans="1:6" ht="12.75">
      <c r="A417" s="9" t="s">
        <v>294</v>
      </c>
      <c r="B417" s="173">
        <v>435</v>
      </c>
      <c r="C417" s="189">
        <v>122</v>
      </c>
      <c r="D417" s="189">
        <v>397</v>
      </c>
      <c r="E417" s="173">
        <v>146</v>
      </c>
      <c r="F417" s="175">
        <v>379</v>
      </c>
    </row>
    <row r="418" spans="1:6" ht="12.75">
      <c r="A418" s="9" t="s">
        <v>295</v>
      </c>
      <c r="B418" s="173">
        <v>335</v>
      </c>
      <c r="C418" s="189">
        <v>90</v>
      </c>
      <c r="D418" s="189">
        <v>291</v>
      </c>
      <c r="E418" s="173">
        <v>107</v>
      </c>
      <c r="F418" s="175">
        <v>279</v>
      </c>
    </row>
    <row r="419" spans="1:6" ht="12.75">
      <c r="A419" s="9" t="s">
        <v>57</v>
      </c>
      <c r="B419" s="186">
        <v>999</v>
      </c>
      <c r="C419" s="189">
        <v>368</v>
      </c>
      <c r="D419" s="191">
        <v>893</v>
      </c>
      <c r="E419" s="186">
        <v>397</v>
      </c>
      <c r="F419" s="177">
        <v>868</v>
      </c>
    </row>
    <row r="420" spans="1:6" ht="12.75">
      <c r="A420" s="32" t="s">
        <v>2</v>
      </c>
      <c r="B420" s="16">
        <f>SUM(B413:B419)</f>
        <v>3534</v>
      </c>
      <c r="C420" s="16">
        <f>SUM(C413:C419)</f>
        <v>993</v>
      </c>
      <c r="D420" s="16">
        <f>SUM(D413:D419)</f>
        <v>3185</v>
      </c>
      <c r="E420" s="16">
        <f>SUM(E413:E419)</f>
        <v>1131</v>
      </c>
      <c r="F420" s="16">
        <f>SUM(F413:F419)</f>
        <v>3083</v>
      </c>
    </row>
    <row r="421" spans="1:6" ht="13.5" thickBot="1">
      <c r="A421" s="35"/>
      <c r="B421" s="17"/>
      <c r="C421" s="17"/>
      <c r="D421" s="17"/>
      <c r="E421" s="17"/>
      <c r="F421" s="17"/>
    </row>
    <row r="422" spans="1:6" ht="13.5" thickBot="1">
      <c r="A422" s="18" t="s">
        <v>61</v>
      </c>
      <c r="B422" s="6"/>
      <c r="C422" s="6"/>
      <c r="D422" s="6"/>
      <c r="E422" s="6"/>
      <c r="F422" s="6"/>
    </row>
    <row r="423" spans="1:6" ht="12.75">
      <c r="A423" s="86" t="s">
        <v>62</v>
      </c>
      <c r="B423" s="187">
        <v>314</v>
      </c>
      <c r="C423" s="167">
        <v>76</v>
      </c>
      <c r="D423" s="181">
        <v>279</v>
      </c>
      <c r="E423" s="167">
        <v>169</v>
      </c>
      <c r="F423" s="188">
        <v>184</v>
      </c>
    </row>
    <row r="424" spans="1:6" ht="12.75">
      <c r="A424" s="86" t="s">
        <v>63</v>
      </c>
      <c r="B424" s="189">
        <v>179</v>
      </c>
      <c r="C424" s="173">
        <v>58</v>
      </c>
      <c r="D424" s="183">
        <v>146</v>
      </c>
      <c r="E424" s="173">
        <v>96</v>
      </c>
      <c r="F424" s="190">
        <v>110</v>
      </c>
    </row>
    <row r="425" spans="1:6" ht="12.75">
      <c r="A425" s="86" t="s">
        <v>617</v>
      </c>
      <c r="B425" s="189">
        <v>300</v>
      </c>
      <c r="C425" s="173">
        <v>56</v>
      </c>
      <c r="D425" s="183">
        <v>275</v>
      </c>
      <c r="E425" s="173">
        <v>135</v>
      </c>
      <c r="F425" s="190">
        <v>197</v>
      </c>
    </row>
    <row r="426" spans="1:6" ht="12.75">
      <c r="A426" s="86" t="s">
        <v>618</v>
      </c>
      <c r="B426" s="191">
        <v>114</v>
      </c>
      <c r="C426" s="186">
        <v>4</v>
      </c>
      <c r="D426" s="183">
        <v>113</v>
      </c>
      <c r="E426" s="186">
        <v>32</v>
      </c>
      <c r="F426" s="192">
        <v>91</v>
      </c>
    </row>
    <row r="427" spans="1:6" ht="12.75">
      <c r="A427" s="32" t="s">
        <v>2</v>
      </c>
      <c r="B427" s="16">
        <f>SUM(B423:B426)</f>
        <v>907</v>
      </c>
      <c r="C427" s="16">
        <f>SUM(C423:C426)</f>
        <v>194</v>
      </c>
      <c r="D427" s="16">
        <f>SUM(D423:D426)</f>
        <v>813</v>
      </c>
      <c r="E427" s="16">
        <f>SUM(E423:E426)</f>
        <v>432</v>
      </c>
      <c r="F427" s="16">
        <f>SUM(F423:F426)</f>
        <v>582</v>
      </c>
    </row>
    <row r="428" spans="1:6" ht="4.5" customHeight="1" thickBot="1">
      <c r="A428" s="78"/>
      <c r="B428" s="17"/>
      <c r="C428" s="17"/>
      <c r="D428" s="17"/>
      <c r="E428" s="17"/>
      <c r="F428" s="17"/>
    </row>
    <row r="429" spans="1:6" ht="13.5" thickBot="1">
      <c r="A429" s="18" t="s">
        <v>66</v>
      </c>
      <c r="B429" s="6"/>
      <c r="C429" s="6"/>
      <c r="D429" s="6"/>
      <c r="E429" s="6"/>
      <c r="F429" s="6"/>
    </row>
    <row r="430" spans="1:6" ht="12.75">
      <c r="A430" s="9" t="s">
        <v>210</v>
      </c>
      <c r="B430" s="188">
        <v>229</v>
      </c>
      <c r="C430" s="206">
        <v>60</v>
      </c>
      <c r="D430" s="169">
        <v>199</v>
      </c>
      <c r="E430" s="167">
        <v>94</v>
      </c>
      <c r="F430" s="190">
        <v>170</v>
      </c>
    </row>
    <row r="431" spans="1:6" ht="12.75">
      <c r="A431" s="9" t="s">
        <v>211</v>
      </c>
      <c r="B431" s="192">
        <v>237</v>
      </c>
      <c r="C431" s="206">
        <v>52</v>
      </c>
      <c r="D431" s="177">
        <v>208</v>
      </c>
      <c r="E431" s="178">
        <v>81</v>
      </c>
      <c r="F431" s="190">
        <v>180</v>
      </c>
    </row>
    <row r="432" spans="1:6" ht="12.75">
      <c r="A432" s="32" t="s">
        <v>2</v>
      </c>
      <c r="B432" s="16">
        <f>SUM(B430:B431)</f>
        <v>466</v>
      </c>
      <c r="C432" s="16">
        <f>SUM(C430:C431)</f>
        <v>112</v>
      </c>
      <c r="D432" s="16">
        <f>SUM(D430:D431)</f>
        <v>407</v>
      </c>
      <c r="E432" s="16">
        <f>SUM(E430:E431)</f>
        <v>175</v>
      </c>
      <c r="F432" s="16">
        <f>SUM(F430:F431)</f>
        <v>350</v>
      </c>
    </row>
    <row r="433" spans="1:6" ht="13.5" thickBot="1">
      <c r="A433" s="35"/>
      <c r="B433" s="17"/>
      <c r="C433" s="17"/>
      <c r="D433" s="17"/>
      <c r="E433" s="17"/>
      <c r="F433" s="17"/>
    </row>
    <row r="434" spans="1:6" ht="13.5" thickBot="1">
      <c r="A434" s="18" t="s">
        <v>67</v>
      </c>
      <c r="B434" s="5"/>
      <c r="C434" s="5"/>
      <c r="D434" s="5"/>
      <c r="E434" s="5"/>
      <c r="F434" s="5"/>
    </row>
    <row r="435" spans="1:6" ht="12.75">
      <c r="A435" s="64" t="s">
        <v>373</v>
      </c>
      <c r="B435" s="167">
        <v>925</v>
      </c>
      <c r="C435" s="167">
        <v>228</v>
      </c>
      <c r="D435" s="188">
        <v>853</v>
      </c>
      <c r="E435" s="167">
        <v>404</v>
      </c>
      <c r="F435" s="169">
        <v>688</v>
      </c>
    </row>
    <row r="436" spans="1:6" ht="12.75">
      <c r="A436" s="64" t="s">
        <v>446</v>
      </c>
      <c r="B436" s="170">
        <v>485</v>
      </c>
      <c r="C436" s="170">
        <v>74</v>
      </c>
      <c r="D436" s="219">
        <v>462</v>
      </c>
      <c r="E436" s="170">
        <v>157</v>
      </c>
      <c r="F436" s="172">
        <v>382</v>
      </c>
    </row>
    <row r="437" spans="1:6" ht="12.75">
      <c r="A437" s="64" t="s">
        <v>447</v>
      </c>
      <c r="B437" s="170">
        <v>1062</v>
      </c>
      <c r="C437" s="170">
        <v>230</v>
      </c>
      <c r="D437" s="219">
        <v>981</v>
      </c>
      <c r="E437" s="170">
        <v>364</v>
      </c>
      <c r="F437" s="172">
        <v>854</v>
      </c>
    </row>
    <row r="438" spans="1:6" ht="12.75">
      <c r="A438" s="64" t="s">
        <v>448</v>
      </c>
      <c r="B438" s="170">
        <v>310</v>
      </c>
      <c r="C438" s="170">
        <v>213</v>
      </c>
      <c r="D438" s="219">
        <v>187</v>
      </c>
      <c r="E438" s="170">
        <v>228</v>
      </c>
      <c r="F438" s="172">
        <v>178</v>
      </c>
    </row>
    <row r="439" spans="1:6" ht="12.75">
      <c r="A439" s="64" t="s">
        <v>449</v>
      </c>
      <c r="B439" s="170">
        <v>629</v>
      </c>
      <c r="C439" s="170">
        <v>268</v>
      </c>
      <c r="D439" s="219">
        <v>518</v>
      </c>
      <c r="E439" s="170">
        <v>368</v>
      </c>
      <c r="F439" s="172">
        <v>424</v>
      </c>
    </row>
    <row r="440" spans="1:6" ht="12.75">
      <c r="A440" s="64" t="s">
        <v>450</v>
      </c>
      <c r="B440" s="170">
        <v>819</v>
      </c>
      <c r="C440" s="170">
        <v>394</v>
      </c>
      <c r="D440" s="219">
        <v>621</v>
      </c>
      <c r="E440" s="170">
        <v>547</v>
      </c>
      <c r="F440" s="172">
        <v>488</v>
      </c>
    </row>
    <row r="441" spans="1:6" ht="12.75">
      <c r="A441" s="64" t="s">
        <v>451</v>
      </c>
      <c r="B441" s="170">
        <v>750</v>
      </c>
      <c r="C441" s="170">
        <v>442</v>
      </c>
      <c r="D441" s="219">
        <v>541</v>
      </c>
      <c r="E441" s="170">
        <v>563</v>
      </c>
      <c r="F441" s="172">
        <v>432</v>
      </c>
    </row>
    <row r="442" spans="1:6" ht="12.75">
      <c r="A442" s="64" t="s">
        <v>452</v>
      </c>
      <c r="B442" s="170">
        <v>306</v>
      </c>
      <c r="C442" s="170">
        <v>170</v>
      </c>
      <c r="D442" s="219">
        <v>198</v>
      </c>
      <c r="E442" s="170">
        <v>210</v>
      </c>
      <c r="F442" s="172">
        <v>169</v>
      </c>
    </row>
    <row r="443" spans="1:6" ht="12.75">
      <c r="A443" s="64" t="s">
        <v>453</v>
      </c>
      <c r="B443" s="170">
        <v>998</v>
      </c>
      <c r="C443" s="170">
        <v>399</v>
      </c>
      <c r="D443" s="219">
        <v>786</v>
      </c>
      <c r="E443" s="170">
        <v>568</v>
      </c>
      <c r="F443" s="172">
        <v>637</v>
      </c>
    </row>
    <row r="444" spans="1:6" ht="12.75">
      <c r="A444" s="64" t="s">
        <v>454</v>
      </c>
      <c r="B444" s="170">
        <v>890</v>
      </c>
      <c r="C444" s="170">
        <v>349</v>
      </c>
      <c r="D444" s="219">
        <v>721</v>
      </c>
      <c r="E444" s="170">
        <v>500</v>
      </c>
      <c r="F444" s="172">
        <v>572</v>
      </c>
    </row>
    <row r="445" spans="1:6" ht="12.75">
      <c r="A445" s="64" t="s">
        <v>455</v>
      </c>
      <c r="B445" s="170">
        <v>860</v>
      </c>
      <c r="C445" s="170">
        <v>417</v>
      </c>
      <c r="D445" s="219">
        <v>664</v>
      </c>
      <c r="E445" s="170">
        <v>566</v>
      </c>
      <c r="F445" s="172">
        <v>531</v>
      </c>
    </row>
    <row r="446" spans="1:6" ht="12.75">
      <c r="A446" s="64" t="s">
        <v>456</v>
      </c>
      <c r="B446" s="170">
        <v>614</v>
      </c>
      <c r="C446" s="170">
        <v>368</v>
      </c>
      <c r="D446" s="219">
        <v>386</v>
      </c>
      <c r="E446" s="170">
        <v>434</v>
      </c>
      <c r="F446" s="172">
        <v>333</v>
      </c>
    </row>
    <row r="447" spans="1:6" ht="12.75">
      <c r="A447" s="64" t="s">
        <v>457</v>
      </c>
      <c r="B447" s="170">
        <v>1547</v>
      </c>
      <c r="C447" s="170">
        <v>537</v>
      </c>
      <c r="D447" s="219">
        <v>1301</v>
      </c>
      <c r="E447" s="170">
        <v>824</v>
      </c>
      <c r="F447" s="172">
        <v>1049</v>
      </c>
    </row>
    <row r="448" spans="1:6" ht="12.75">
      <c r="A448" s="64" t="s">
        <v>458</v>
      </c>
      <c r="B448" s="170">
        <v>754</v>
      </c>
      <c r="C448" s="170">
        <v>337</v>
      </c>
      <c r="D448" s="219">
        <v>572</v>
      </c>
      <c r="E448" s="170">
        <v>447</v>
      </c>
      <c r="F448" s="172">
        <v>468</v>
      </c>
    </row>
    <row r="449" spans="1:6" ht="12.75">
      <c r="A449" s="64" t="s">
        <v>459</v>
      </c>
      <c r="B449" s="170">
        <v>514</v>
      </c>
      <c r="C449" s="170">
        <v>233</v>
      </c>
      <c r="D449" s="219">
        <v>391</v>
      </c>
      <c r="E449" s="170">
        <v>305</v>
      </c>
      <c r="F449" s="172">
        <v>329</v>
      </c>
    </row>
    <row r="450" spans="1:6" ht="12.75">
      <c r="A450" s="64" t="s">
        <v>460</v>
      </c>
      <c r="B450" s="170">
        <v>599</v>
      </c>
      <c r="C450" s="170">
        <v>320</v>
      </c>
      <c r="D450" s="219">
        <v>414</v>
      </c>
      <c r="E450" s="170">
        <v>391</v>
      </c>
      <c r="F450" s="172">
        <v>358</v>
      </c>
    </row>
    <row r="451" spans="1:6" ht="12.75">
      <c r="A451" s="64" t="s">
        <v>461</v>
      </c>
      <c r="B451" s="170">
        <v>335</v>
      </c>
      <c r="C451" s="170">
        <v>57</v>
      </c>
      <c r="D451" s="219">
        <v>311</v>
      </c>
      <c r="E451" s="170">
        <v>113</v>
      </c>
      <c r="F451" s="172">
        <v>261</v>
      </c>
    </row>
    <row r="452" spans="1:6" ht="12.75">
      <c r="A452" s="64" t="s">
        <v>462</v>
      </c>
      <c r="B452" s="170">
        <v>907</v>
      </c>
      <c r="C452" s="170">
        <v>179</v>
      </c>
      <c r="D452" s="219">
        <v>840</v>
      </c>
      <c r="E452" s="170">
        <v>336</v>
      </c>
      <c r="F452" s="172">
        <v>689</v>
      </c>
    </row>
    <row r="453" spans="1:6" ht="12.75">
      <c r="A453" s="64" t="s">
        <v>463</v>
      </c>
      <c r="B453" s="170">
        <v>1178</v>
      </c>
      <c r="C453" s="170">
        <v>256</v>
      </c>
      <c r="D453" s="219">
        <v>1104</v>
      </c>
      <c r="E453" s="170">
        <v>464</v>
      </c>
      <c r="F453" s="172">
        <v>898</v>
      </c>
    </row>
    <row r="454" spans="1:6" ht="12.75">
      <c r="A454" s="64" t="s">
        <v>464</v>
      </c>
      <c r="B454" s="170">
        <v>663</v>
      </c>
      <c r="C454" s="170">
        <v>161</v>
      </c>
      <c r="D454" s="219">
        <v>604</v>
      </c>
      <c r="E454" s="170">
        <v>282</v>
      </c>
      <c r="F454" s="172">
        <v>494</v>
      </c>
    </row>
    <row r="455" spans="1:6" ht="12.75">
      <c r="A455" s="9" t="s">
        <v>465</v>
      </c>
      <c r="B455" s="170">
        <v>1279</v>
      </c>
      <c r="C455" s="170">
        <v>313</v>
      </c>
      <c r="D455" s="219">
        <v>1168</v>
      </c>
      <c r="E455" s="170">
        <v>534</v>
      </c>
      <c r="F455" s="172">
        <v>959</v>
      </c>
    </row>
    <row r="456" spans="1:6" ht="12.75">
      <c r="A456" s="9" t="s">
        <v>466</v>
      </c>
      <c r="B456" s="170">
        <v>1058</v>
      </c>
      <c r="C456" s="170">
        <v>312</v>
      </c>
      <c r="D456" s="219">
        <v>938</v>
      </c>
      <c r="E456" s="170">
        <v>488</v>
      </c>
      <c r="F456" s="172">
        <v>767</v>
      </c>
    </row>
    <row r="457" spans="1:6" ht="12.75">
      <c r="A457" s="9" t="s">
        <v>467</v>
      </c>
      <c r="B457" s="170">
        <v>778</v>
      </c>
      <c r="C457" s="170">
        <v>330</v>
      </c>
      <c r="D457" s="219">
        <v>685</v>
      </c>
      <c r="E457" s="170">
        <v>459</v>
      </c>
      <c r="F457" s="172">
        <v>578</v>
      </c>
    </row>
    <row r="458" spans="1:6" ht="12.75">
      <c r="A458" s="9" t="s">
        <v>468</v>
      </c>
      <c r="B458" s="170">
        <v>664</v>
      </c>
      <c r="C458" s="170">
        <v>145</v>
      </c>
      <c r="D458" s="219">
        <v>613</v>
      </c>
      <c r="E458" s="170">
        <v>223</v>
      </c>
      <c r="F458" s="172">
        <v>540</v>
      </c>
    </row>
    <row r="459" spans="1:6" ht="12.75">
      <c r="A459" s="9" t="s">
        <v>469</v>
      </c>
      <c r="B459" s="170">
        <v>502</v>
      </c>
      <c r="C459" s="170">
        <v>105</v>
      </c>
      <c r="D459" s="219">
        <v>462</v>
      </c>
      <c r="E459" s="170">
        <v>196</v>
      </c>
      <c r="F459" s="172">
        <v>386</v>
      </c>
    </row>
    <row r="460" spans="1:6" ht="12.75">
      <c r="A460" s="9" t="s">
        <v>470</v>
      </c>
      <c r="B460" s="170">
        <v>434</v>
      </c>
      <c r="C460" s="170">
        <v>90</v>
      </c>
      <c r="D460" s="219">
        <v>413</v>
      </c>
      <c r="E460" s="170">
        <v>154</v>
      </c>
      <c r="F460" s="172">
        <v>352</v>
      </c>
    </row>
    <row r="461" spans="1:6" ht="12.75">
      <c r="A461" s="9" t="s">
        <v>471</v>
      </c>
      <c r="B461" s="170">
        <v>789</v>
      </c>
      <c r="C461" s="170">
        <v>153</v>
      </c>
      <c r="D461" s="219">
        <v>729</v>
      </c>
      <c r="E461" s="170">
        <v>276</v>
      </c>
      <c r="F461" s="172">
        <v>615</v>
      </c>
    </row>
    <row r="462" spans="1:6" ht="12.75">
      <c r="A462" s="9" t="s">
        <v>472</v>
      </c>
      <c r="B462" s="170">
        <v>509</v>
      </c>
      <c r="C462" s="170">
        <v>190</v>
      </c>
      <c r="D462" s="219">
        <v>413</v>
      </c>
      <c r="E462" s="170">
        <v>275</v>
      </c>
      <c r="F462" s="172">
        <v>339</v>
      </c>
    </row>
    <row r="463" spans="1:6" ht="12.75">
      <c r="A463" s="9" t="s">
        <v>473</v>
      </c>
      <c r="B463" s="170">
        <v>761</v>
      </c>
      <c r="C463" s="170">
        <v>136</v>
      </c>
      <c r="D463" s="219">
        <v>715</v>
      </c>
      <c r="E463" s="170">
        <v>275</v>
      </c>
      <c r="F463" s="172">
        <v>585</v>
      </c>
    </row>
    <row r="464" spans="1:6" ht="12.75">
      <c r="A464" s="9" t="s">
        <v>474</v>
      </c>
      <c r="B464" s="170">
        <v>376</v>
      </c>
      <c r="C464" s="170">
        <v>61</v>
      </c>
      <c r="D464" s="219">
        <v>354</v>
      </c>
      <c r="E464" s="170">
        <v>109</v>
      </c>
      <c r="F464" s="172">
        <v>308</v>
      </c>
    </row>
    <row r="465" spans="1:6" ht="12.75">
      <c r="A465" s="9" t="s">
        <v>475</v>
      </c>
      <c r="B465" s="170">
        <v>805</v>
      </c>
      <c r="C465" s="170">
        <v>184</v>
      </c>
      <c r="D465" s="219">
        <v>751</v>
      </c>
      <c r="E465" s="170">
        <v>340</v>
      </c>
      <c r="F465" s="172">
        <v>605</v>
      </c>
    </row>
    <row r="466" spans="1:6" ht="12.75">
      <c r="A466" s="9" t="s">
        <v>476</v>
      </c>
      <c r="B466" s="170">
        <v>1379</v>
      </c>
      <c r="C466" s="170">
        <v>363</v>
      </c>
      <c r="D466" s="219">
        <v>1194</v>
      </c>
      <c r="E466" s="170">
        <v>586</v>
      </c>
      <c r="F466" s="172">
        <v>989</v>
      </c>
    </row>
    <row r="467" spans="1:6" ht="12.75">
      <c r="A467" s="9" t="s">
        <v>477</v>
      </c>
      <c r="B467" s="170">
        <v>1189</v>
      </c>
      <c r="C467" s="170">
        <v>338</v>
      </c>
      <c r="D467" s="219">
        <v>1048</v>
      </c>
      <c r="E467" s="170">
        <v>532</v>
      </c>
      <c r="F467" s="172">
        <v>878</v>
      </c>
    </row>
    <row r="468" spans="1:6" ht="12.75">
      <c r="A468" s="9" t="s">
        <v>478</v>
      </c>
      <c r="B468" s="170">
        <v>1537</v>
      </c>
      <c r="C468" s="170">
        <v>287</v>
      </c>
      <c r="D468" s="219">
        <v>1442</v>
      </c>
      <c r="E468" s="170">
        <v>516</v>
      </c>
      <c r="F468" s="172">
        <v>1220</v>
      </c>
    </row>
    <row r="469" spans="1:6" ht="12.75">
      <c r="A469" s="9" t="s">
        <v>479</v>
      </c>
      <c r="B469" s="170">
        <v>389</v>
      </c>
      <c r="C469" s="170">
        <v>94</v>
      </c>
      <c r="D469" s="219">
        <v>358</v>
      </c>
      <c r="E469" s="170">
        <v>155</v>
      </c>
      <c r="F469" s="172">
        <v>300</v>
      </c>
    </row>
    <row r="470" spans="1:6" ht="12.75">
      <c r="A470" s="9" t="s">
        <v>480</v>
      </c>
      <c r="B470" s="170">
        <v>209</v>
      </c>
      <c r="C470" s="170">
        <v>72</v>
      </c>
      <c r="D470" s="219">
        <v>169</v>
      </c>
      <c r="E470" s="170">
        <v>122</v>
      </c>
      <c r="F470" s="172">
        <v>125</v>
      </c>
    </row>
    <row r="471" spans="1:6" ht="12.75">
      <c r="A471" s="9" t="s">
        <v>481</v>
      </c>
      <c r="B471" s="170">
        <v>756</v>
      </c>
      <c r="C471" s="170">
        <v>309</v>
      </c>
      <c r="D471" s="219">
        <v>594</v>
      </c>
      <c r="E471" s="170">
        <v>423</v>
      </c>
      <c r="F471" s="172">
        <v>494</v>
      </c>
    </row>
    <row r="472" spans="1:6" ht="12.75">
      <c r="A472" s="9" t="s">
        <v>482</v>
      </c>
      <c r="B472" s="170">
        <v>527</v>
      </c>
      <c r="C472" s="170">
        <v>190</v>
      </c>
      <c r="D472" s="219">
        <v>446</v>
      </c>
      <c r="E472" s="170">
        <v>288</v>
      </c>
      <c r="F472" s="172">
        <v>360</v>
      </c>
    </row>
    <row r="473" spans="1:6" ht="12.75">
      <c r="A473" s="9" t="s">
        <v>483</v>
      </c>
      <c r="B473" s="170">
        <v>880</v>
      </c>
      <c r="C473" s="170">
        <v>278</v>
      </c>
      <c r="D473" s="219">
        <v>736</v>
      </c>
      <c r="E473" s="170">
        <v>447</v>
      </c>
      <c r="F473" s="172">
        <v>599</v>
      </c>
    </row>
    <row r="474" spans="1:6" ht="12.75">
      <c r="A474" s="9" t="s">
        <v>484</v>
      </c>
      <c r="B474" s="170">
        <v>932</v>
      </c>
      <c r="C474" s="170">
        <v>343</v>
      </c>
      <c r="D474" s="219">
        <v>740</v>
      </c>
      <c r="E474" s="170">
        <v>520</v>
      </c>
      <c r="F474" s="172">
        <v>580</v>
      </c>
    </row>
    <row r="475" spans="1:6" ht="12.75">
      <c r="A475" s="9" t="s">
        <v>485</v>
      </c>
      <c r="B475" s="170">
        <v>1183</v>
      </c>
      <c r="C475" s="170">
        <v>371</v>
      </c>
      <c r="D475" s="219">
        <v>1015</v>
      </c>
      <c r="E475" s="170">
        <v>591</v>
      </c>
      <c r="F475" s="172">
        <v>826</v>
      </c>
    </row>
    <row r="476" spans="1:6" ht="12.75">
      <c r="A476" s="9" t="s">
        <v>486</v>
      </c>
      <c r="B476" s="170">
        <v>886</v>
      </c>
      <c r="C476" s="170">
        <v>331</v>
      </c>
      <c r="D476" s="219">
        <v>715</v>
      </c>
      <c r="E476" s="170">
        <v>463</v>
      </c>
      <c r="F476" s="172">
        <v>601</v>
      </c>
    </row>
    <row r="477" spans="1:6" ht="12.75">
      <c r="A477" s="9" t="s">
        <v>487</v>
      </c>
      <c r="B477" s="170">
        <v>776</v>
      </c>
      <c r="C477" s="170">
        <v>268</v>
      </c>
      <c r="D477" s="219">
        <v>676</v>
      </c>
      <c r="E477" s="170">
        <v>404</v>
      </c>
      <c r="F477" s="172">
        <v>553</v>
      </c>
    </row>
    <row r="478" spans="1:6" ht="12.75">
      <c r="A478" s="9" t="s">
        <v>488</v>
      </c>
      <c r="B478" s="170">
        <v>674</v>
      </c>
      <c r="C478" s="170">
        <v>239</v>
      </c>
      <c r="D478" s="219">
        <v>562</v>
      </c>
      <c r="E478" s="170">
        <v>356</v>
      </c>
      <c r="F478" s="172">
        <v>465</v>
      </c>
    </row>
    <row r="479" spans="1:6" ht="12.75">
      <c r="A479" s="9" t="s">
        <v>489</v>
      </c>
      <c r="B479" s="170">
        <v>759</v>
      </c>
      <c r="C479" s="170">
        <v>449</v>
      </c>
      <c r="D479" s="219">
        <v>533</v>
      </c>
      <c r="E479" s="170">
        <v>540</v>
      </c>
      <c r="F479" s="172">
        <v>456</v>
      </c>
    </row>
    <row r="480" spans="1:6" ht="12.75">
      <c r="A480" s="9" t="s">
        <v>490</v>
      </c>
      <c r="B480" s="170">
        <v>912</v>
      </c>
      <c r="C480" s="170">
        <v>232</v>
      </c>
      <c r="D480" s="219">
        <v>837</v>
      </c>
      <c r="E480" s="170">
        <v>400</v>
      </c>
      <c r="F480" s="172">
        <v>678</v>
      </c>
    </row>
    <row r="481" spans="1:6" ht="12.75">
      <c r="A481" s="9" t="s">
        <v>491</v>
      </c>
      <c r="B481" s="170">
        <v>898</v>
      </c>
      <c r="C481" s="170">
        <v>347</v>
      </c>
      <c r="D481" s="219">
        <v>726</v>
      </c>
      <c r="E481" s="170">
        <v>515</v>
      </c>
      <c r="F481" s="172">
        <v>566</v>
      </c>
    </row>
    <row r="482" spans="1:6" ht="12.75">
      <c r="A482" s="9" t="s">
        <v>492</v>
      </c>
      <c r="B482" s="170">
        <v>739</v>
      </c>
      <c r="C482" s="170">
        <v>349</v>
      </c>
      <c r="D482" s="219">
        <v>566</v>
      </c>
      <c r="E482" s="170">
        <v>501</v>
      </c>
      <c r="F482" s="172">
        <v>419</v>
      </c>
    </row>
    <row r="483" spans="1:6" ht="12.75">
      <c r="A483" s="9" t="s">
        <v>493</v>
      </c>
      <c r="B483" s="170">
        <v>659</v>
      </c>
      <c r="C483" s="170">
        <v>389</v>
      </c>
      <c r="D483" s="219">
        <v>471</v>
      </c>
      <c r="E483" s="170">
        <v>531</v>
      </c>
      <c r="F483" s="172">
        <v>357</v>
      </c>
    </row>
    <row r="484" spans="1:6" ht="12.75">
      <c r="A484" s="9" t="s">
        <v>494</v>
      </c>
      <c r="B484" s="170">
        <v>926</v>
      </c>
      <c r="C484" s="170">
        <v>412</v>
      </c>
      <c r="D484" s="219">
        <v>739</v>
      </c>
      <c r="E484" s="170">
        <v>581</v>
      </c>
      <c r="F484" s="172">
        <v>587</v>
      </c>
    </row>
    <row r="485" spans="1:6" ht="12.75">
      <c r="A485" s="62" t="s">
        <v>495</v>
      </c>
      <c r="B485" s="170">
        <v>696</v>
      </c>
      <c r="C485" s="170">
        <v>403</v>
      </c>
      <c r="D485" s="219">
        <v>470</v>
      </c>
      <c r="E485" s="170">
        <v>502</v>
      </c>
      <c r="F485" s="172">
        <v>381</v>
      </c>
    </row>
    <row r="486" spans="1:6" ht="12.75">
      <c r="A486" s="62" t="s">
        <v>496</v>
      </c>
      <c r="B486" s="170">
        <v>714</v>
      </c>
      <c r="C486" s="170">
        <v>282</v>
      </c>
      <c r="D486" s="219">
        <v>577</v>
      </c>
      <c r="E486" s="170">
        <v>400</v>
      </c>
      <c r="F486" s="172">
        <v>472</v>
      </c>
    </row>
    <row r="487" spans="1:6" ht="12.75">
      <c r="A487" s="62" t="s">
        <v>497</v>
      </c>
      <c r="B487" s="170">
        <v>665</v>
      </c>
      <c r="C487" s="170">
        <v>232</v>
      </c>
      <c r="D487" s="219">
        <v>584</v>
      </c>
      <c r="E487" s="170">
        <v>376</v>
      </c>
      <c r="F487" s="172">
        <v>452</v>
      </c>
    </row>
    <row r="488" spans="1:6" ht="12.75">
      <c r="A488" s="9" t="s">
        <v>498</v>
      </c>
      <c r="B488" s="170">
        <v>820</v>
      </c>
      <c r="C488" s="170">
        <v>286</v>
      </c>
      <c r="D488" s="219">
        <v>691</v>
      </c>
      <c r="E488" s="170">
        <v>456</v>
      </c>
      <c r="F488" s="172">
        <v>535</v>
      </c>
    </row>
    <row r="489" spans="1:6" ht="12.75">
      <c r="A489" s="9" t="s">
        <v>499</v>
      </c>
      <c r="B489" s="170">
        <v>702</v>
      </c>
      <c r="C489" s="170">
        <v>439</v>
      </c>
      <c r="D489" s="219">
        <v>558</v>
      </c>
      <c r="E489" s="170">
        <v>591</v>
      </c>
      <c r="F489" s="172">
        <v>435</v>
      </c>
    </row>
    <row r="490" spans="1:6" ht="12.75">
      <c r="A490" s="9" t="s">
        <v>500</v>
      </c>
      <c r="B490" s="170">
        <v>1353</v>
      </c>
      <c r="C490" s="170">
        <v>400</v>
      </c>
      <c r="D490" s="219">
        <v>1157</v>
      </c>
      <c r="E490" s="170">
        <v>659</v>
      </c>
      <c r="F490" s="172">
        <v>919</v>
      </c>
    </row>
    <row r="491" spans="1:6" ht="12.75">
      <c r="A491" s="9" t="s">
        <v>501</v>
      </c>
      <c r="B491" s="170">
        <v>911</v>
      </c>
      <c r="C491" s="170">
        <v>300</v>
      </c>
      <c r="D491" s="219">
        <v>808</v>
      </c>
      <c r="E491" s="170">
        <v>483</v>
      </c>
      <c r="F491" s="172">
        <v>632</v>
      </c>
    </row>
    <row r="492" spans="1:6" ht="12.75">
      <c r="A492" s="9" t="s">
        <v>502</v>
      </c>
      <c r="B492" s="170">
        <v>813</v>
      </c>
      <c r="C492" s="170">
        <v>479</v>
      </c>
      <c r="D492" s="219">
        <v>566</v>
      </c>
      <c r="E492" s="170">
        <v>635</v>
      </c>
      <c r="F492" s="172">
        <v>432</v>
      </c>
    </row>
    <row r="493" spans="1:6" ht="12.75">
      <c r="A493" s="9" t="s">
        <v>503</v>
      </c>
      <c r="B493" s="170">
        <v>893</v>
      </c>
      <c r="C493" s="170">
        <v>283</v>
      </c>
      <c r="D493" s="219">
        <v>772</v>
      </c>
      <c r="E493" s="170">
        <v>463</v>
      </c>
      <c r="F493" s="172">
        <v>611</v>
      </c>
    </row>
    <row r="494" spans="1:6" ht="12.75">
      <c r="A494" s="9" t="s">
        <v>504</v>
      </c>
      <c r="B494" s="170">
        <v>946</v>
      </c>
      <c r="C494" s="170">
        <v>401</v>
      </c>
      <c r="D494" s="219">
        <v>785</v>
      </c>
      <c r="E494" s="170">
        <v>592</v>
      </c>
      <c r="F494" s="172">
        <v>617</v>
      </c>
    </row>
    <row r="495" spans="1:6" ht="12.75">
      <c r="A495" s="9" t="s">
        <v>505</v>
      </c>
      <c r="B495" s="170">
        <v>987</v>
      </c>
      <c r="C495" s="170">
        <v>288</v>
      </c>
      <c r="D495" s="219">
        <v>883</v>
      </c>
      <c r="E495" s="170">
        <v>496</v>
      </c>
      <c r="F495" s="172">
        <v>682</v>
      </c>
    </row>
    <row r="496" spans="1:6" ht="12.75">
      <c r="A496" s="9" t="s">
        <v>506</v>
      </c>
      <c r="B496" s="170">
        <v>1133</v>
      </c>
      <c r="C496" s="170">
        <v>345</v>
      </c>
      <c r="D496" s="219">
        <v>959</v>
      </c>
      <c r="E496" s="170">
        <v>584</v>
      </c>
      <c r="F496" s="172">
        <v>738</v>
      </c>
    </row>
    <row r="497" spans="1:6" ht="12.75">
      <c r="A497" s="9" t="s">
        <v>507</v>
      </c>
      <c r="B497" s="170">
        <v>1119</v>
      </c>
      <c r="C497" s="170">
        <v>343</v>
      </c>
      <c r="D497" s="219">
        <v>1011</v>
      </c>
      <c r="E497" s="170">
        <v>576</v>
      </c>
      <c r="F497" s="172">
        <v>795</v>
      </c>
    </row>
    <row r="498" spans="1:6" ht="12.75">
      <c r="A498" s="9" t="s">
        <v>508</v>
      </c>
      <c r="B498" s="178">
        <v>851</v>
      </c>
      <c r="C498" s="178">
        <v>252</v>
      </c>
      <c r="D498" s="202">
        <v>755</v>
      </c>
      <c r="E498" s="178">
        <v>444</v>
      </c>
      <c r="F498" s="180">
        <v>575</v>
      </c>
    </row>
    <row r="499" spans="1:6" ht="12.75">
      <c r="A499" s="32" t="s">
        <v>2</v>
      </c>
      <c r="B499" s="16">
        <f>SUM(B435:B498)</f>
        <v>51913</v>
      </c>
      <c r="C499" s="16">
        <f>SUM(C435:C498)</f>
        <v>18045</v>
      </c>
      <c r="D499" s="16">
        <f>SUM(D435:D498)</f>
        <v>43839</v>
      </c>
      <c r="E499" s="16">
        <f>SUM(E435:E498)</f>
        <v>27128</v>
      </c>
      <c r="F499" s="16">
        <f>SUM(F435:F498)</f>
        <v>35597</v>
      </c>
    </row>
    <row r="500" spans="1:6" ht="13.5" thickBot="1">
      <c r="A500" s="78"/>
      <c r="B500" s="17"/>
      <c r="C500" s="17"/>
      <c r="D500" s="17"/>
      <c r="E500" s="17"/>
      <c r="F500" s="17"/>
    </row>
    <row r="501" spans="1:6" ht="13.5" thickBot="1">
      <c r="A501" s="18" t="s">
        <v>68</v>
      </c>
      <c r="B501" s="6"/>
      <c r="C501" s="6"/>
      <c r="D501" s="6"/>
      <c r="E501" s="6"/>
      <c r="F501" s="6"/>
    </row>
    <row r="502" spans="1:6" ht="12.75">
      <c r="A502" s="86" t="s">
        <v>69</v>
      </c>
      <c r="B502" s="167">
        <v>280</v>
      </c>
      <c r="C502" s="187">
        <v>40</v>
      </c>
      <c r="D502" s="169">
        <v>264</v>
      </c>
      <c r="E502" s="167">
        <v>109</v>
      </c>
      <c r="F502" s="169">
        <v>193</v>
      </c>
    </row>
    <row r="503" spans="1:6" ht="12.75">
      <c r="A503" s="86" t="s">
        <v>71</v>
      </c>
      <c r="B503" s="173">
        <v>32</v>
      </c>
      <c r="C503" s="189">
        <v>2</v>
      </c>
      <c r="D503" s="175">
        <v>35</v>
      </c>
      <c r="E503" s="173">
        <v>1</v>
      </c>
      <c r="F503" s="175">
        <v>35</v>
      </c>
    </row>
    <row r="504" spans="1:6" ht="12.75">
      <c r="A504" s="86" t="s">
        <v>215</v>
      </c>
      <c r="B504" s="173">
        <v>380</v>
      </c>
      <c r="C504" s="189">
        <v>60</v>
      </c>
      <c r="D504" s="175">
        <v>352</v>
      </c>
      <c r="E504" s="173">
        <v>194</v>
      </c>
      <c r="F504" s="175">
        <v>217</v>
      </c>
    </row>
    <row r="505" spans="1:6" ht="12.75">
      <c r="A505" s="86" t="s">
        <v>216</v>
      </c>
      <c r="B505" s="173">
        <v>228</v>
      </c>
      <c r="C505" s="189">
        <v>29</v>
      </c>
      <c r="D505" s="175">
        <v>214</v>
      </c>
      <c r="E505" s="173">
        <v>105</v>
      </c>
      <c r="F505" s="175">
        <v>137</v>
      </c>
    </row>
    <row r="506" spans="1:6" ht="12.75">
      <c r="A506" s="86" t="s">
        <v>212</v>
      </c>
      <c r="B506" s="173">
        <v>358</v>
      </c>
      <c r="C506" s="189">
        <v>66</v>
      </c>
      <c r="D506" s="175">
        <v>317</v>
      </c>
      <c r="E506" s="173">
        <v>141</v>
      </c>
      <c r="F506" s="175">
        <v>246</v>
      </c>
    </row>
    <row r="507" spans="1:6" ht="12.75">
      <c r="A507" s="86" t="s">
        <v>619</v>
      </c>
      <c r="B507" s="173">
        <v>300</v>
      </c>
      <c r="C507" s="189">
        <v>84</v>
      </c>
      <c r="D507" s="175">
        <v>264</v>
      </c>
      <c r="E507" s="173">
        <v>162</v>
      </c>
      <c r="F507" s="175">
        <v>186</v>
      </c>
    </row>
    <row r="508" spans="1:6" ht="12.75">
      <c r="A508" s="240" t="s">
        <v>213</v>
      </c>
      <c r="B508" s="173">
        <v>200</v>
      </c>
      <c r="C508" s="189">
        <v>42</v>
      </c>
      <c r="D508" s="175">
        <v>179</v>
      </c>
      <c r="E508" s="173">
        <v>96</v>
      </c>
      <c r="F508" s="175">
        <v>128</v>
      </c>
    </row>
    <row r="509" spans="1:6" ht="12.75">
      <c r="A509" s="240" t="s">
        <v>214</v>
      </c>
      <c r="B509" s="173">
        <v>217</v>
      </c>
      <c r="C509" s="189">
        <v>38</v>
      </c>
      <c r="D509" s="175">
        <v>196</v>
      </c>
      <c r="E509" s="173">
        <v>83</v>
      </c>
      <c r="F509" s="175">
        <v>153</v>
      </c>
    </row>
    <row r="510" spans="1:6" ht="12.75">
      <c r="A510" s="240" t="s">
        <v>70</v>
      </c>
      <c r="B510" s="173">
        <v>31</v>
      </c>
      <c r="C510" s="189">
        <v>0</v>
      </c>
      <c r="D510" s="175">
        <v>32</v>
      </c>
      <c r="E510" s="186">
        <v>5</v>
      </c>
      <c r="F510" s="177">
        <v>25</v>
      </c>
    </row>
    <row r="511" spans="1:6" ht="12.75">
      <c r="A511" s="32" t="s">
        <v>2</v>
      </c>
      <c r="B511" s="16">
        <f>SUM(B502:B510)</f>
        <v>2026</v>
      </c>
      <c r="C511" s="16">
        <f>SUM(C502:C510)</f>
        <v>361</v>
      </c>
      <c r="D511" s="16">
        <f>SUM(D502:D510)</f>
        <v>1853</v>
      </c>
      <c r="E511" s="16">
        <f>SUM(E502:E510)</f>
        <v>896</v>
      </c>
      <c r="F511" s="16">
        <f>SUM(F502:F510)</f>
        <v>1320</v>
      </c>
    </row>
    <row r="512" spans="1:6" ht="13.5" thickBot="1">
      <c r="A512" s="49"/>
      <c r="B512" s="17"/>
      <c r="C512" s="17"/>
      <c r="D512" s="17"/>
      <c r="E512" s="17"/>
      <c r="F512" s="17"/>
    </row>
    <row r="513" spans="1:6" ht="13.5" thickBot="1">
      <c r="A513" s="18" t="s">
        <v>72</v>
      </c>
      <c r="B513" s="6"/>
      <c r="C513" s="6"/>
      <c r="D513" s="6"/>
      <c r="E513" s="6"/>
      <c r="F513" s="6"/>
    </row>
    <row r="514" spans="1:6" ht="12.75">
      <c r="A514" s="86" t="s">
        <v>620</v>
      </c>
      <c r="B514" s="222">
        <v>230</v>
      </c>
      <c r="C514" s="173">
        <v>122</v>
      </c>
      <c r="D514" s="184">
        <v>156</v>
      </c>
      <c r="E514" s="173">
        <v>143</v>
      </c>
      <c r="F514" s="175">
        <v>136</v>
      </c>
    </row>
    <row r="515" spans="1:6" ht="12.75">
      <c r="A515" s="86" t="s">
        <v>621</v>
      </c>
      <c r="B515" s="222">
        <v>193</v>
      </c>
      <c r="C515" s="206">
        <v>44</v>
      </c>
      <c r="D515" s="184">
        <v>167</v>
      </c>
      <c r="E515" s="173">
        <v>82</v>
      </c>
      <c r="F515" s="172">
        <v>129</v>
      </c>
    </row>
    <row r="516" spans="1:6" ht="12.75">
      <c r="A516" s="86" t="s">
        <v>622</v>
      </c>
      <c r="B516" s="222">
        <v>384</v>
      </c>
      <c r="C516" s="206">
        <v>95</v>
      </c>
      <c r="D516" s="184">
        <v>329</v>
      </c>
      <c r="E516" s="173">
        <v>162</v>
      </c>
      <c r="F516" s="172">
        <v>266</v>
      </c>
    </row>
    <row r="517" spans="1:6" ht="12.75">
      <c r="A517" s="86" t="s">
        <v>623</v>
      </c>
      <c r="B517" s="222">
        <v>472</v>
      </c>
      <c r="C517" s="206">
        <v>103</v>
      </c>
      <c r="D517" s="184">
        <v>421</v>
      </c>
      <c r="E517" s="173">
        <v>208</v>
      </c>
      <c r="F517" s="172">
        <v>312</v>
      </c>
    </row>
    <row r="518" spans="1:6" ht="12.75">
      <c r="A518" s="86" t="s">
        <v>624</v>
      </c>
      <c r="B518" s="222">
        <v>336</v>
      </c>
      <c r="C518" s="206">
        <v>77</v>
      </c>
      <c r="D518" s="184">
        <v>293</v>
      </c>
      <c r="E518" s="173">
        <v>126</v>
      </c>
      <c r="F518" s="172">
        <v>244</v>
      </c>
    </row>
    <row r="519" spans="1:6" ht="12.75">
      <c r="A519" s="86" t="s">
        <v>625</v>
      </c>
      <c r="B519" s="222">
        <v>374</v>
      </c>
      <c r="C519" s="206">
        <v>118</v>
      </c>
      <c r="D519" s="184">
        <v>299</v>
      </c>
      <c r="E519" s="173">
        <v>172</v>
      </c>
      <c r="F519" s="172">
        <v>248</v>
      </c>
    </row>
    <row r="520" spans="1:6" ht="12.75">
      <c r="A520" s="86" t="s">
        <v>626</v>
      </c>
      <c r="B520" s="222">
        <v>246</v>
      </c>
      <c r="C520" s="206">
        <v>33</v>
      </c>
      <c r="D520" s="184">
        <v>229</v>
      </c>
      <c r="E520" s="173">
        <v>72</v>
      </c>
      <c r="F520" s="172">
        <v>185</v>
      </c>
    </row>
    <row r="521" spans="1:6" ht="12.75">
      <c r="A521" s="86" t="s">
        <v>627</v>
      </c>
      <c r="B521" s="222">
        <v>71</v>
      </c>
      <c r="C521" s="206">
        <v>15</v>
      </c>
      <c r="D521" s="184">
        <v>71</v>
      </c>
      <c r="E521" s="173">
        <v>19</v>
      </c>
      <c r="F521" s="172">
        <v>67</v>
      </c>
    </row>
    <row r="522" spans="1:6" ht="12.75">
      <c r="A522" s="86" t="s">
        <v>628</v>
      </c>
      <c r="B522" s="222">
        <v>26</v>
      </c>
      <c r="C522" s="206">
        <v>0</v>
      </c>
      <c r="D522" s="184">
        <v>28</v>
      </c>
      <c r="E522" s="173">
        <v>3</v>
      </c>
      <c r="F522" s="172">
        <v>25</v>
      </c>
    </row>
    <row r="523" spans="1:6" ht="12.75">
      <c r="A523" s="86" t="s">
        <v>629</v>
      </c>
      <c r="B523" s="222">
        <v>470</v>
      </c>
      <c r="C523" s="206">
        <v>56</v>
      </c>
      <c r="D523" s="184">
        <v>446</v>
      </c>
      <c r="E523" s="173">
        <v>210</v>
      </c>
      <c r="F523" s="172">
        <v>294</v>
      </c>
    </row>
    <row r="524" spans="1:6" ht="12.75">
      <c r="A524" s="86" t="s">
        <v>630</v>
      </c>
      <c r="B524" s="222">
        <v>65</v>
      </c>
      <c r="C524" s="206">
        <v>1</v>
      </c>
      <c r="D524" s="184">
        <v>72</v>
      </c>
      <c r="E524" s="173">
        <v>16</v>
      </c>
      <c r="F524" s="172">
        <v>55</v>
      </c>
    </row>
    <row r="525" spans="1:6" ht="12.75">
      <c r="A525" s="86" t="s">
        <v>631</v>
      </c>
      <c r="B525" s="222">
        <v>393</v>
      </c>
      <c r="C525" s="206">
        <v>64</v>
      </c>
      <c r="D525" s="184">
        <v>356</v>
      </c>
      <c r="E525" s="173">
        <v>152</v>
      </c>
      <c r="F525" s="172">
        <v>267</v>
      </c>
    </row>
    <row r="526" spans="1:6" ht="12.75">
      <c r="A526" s="86" t="s">
        <v>632</v>
      </c>
      <c r="B526" s="222">
        <v>66</v>
      </c>
      <c r="C526" s="206">
        <v>2</v>
      </c>
      <c r="D526" s="184">
        <v>69</v>
      </c>
      <c r="E526" s="173">
        <v>10</v>
      </c>
      <c r="F526" s="172">
        <v>60</v>
      </c>
    </row>
    <row r="527" spans="1:6" ht="12.75">
      <c r="A527" s="86" t="s">
        <v>633</v>
      </c>
      <c r="B527" s="222">
        <v>145</v>
      </c>
      <c r="C527" s="206">
        <v>19</v>
      </c>
      <c r="D527" s="184">
        <v>135</v>
      </c>
      <c r="E527" s="173">
        <v>41</v>
      </c>
      <c r="F527" s="172">
        <v>112</v>
      </c>
    </row>
    <row r="528" spans="1:6" ht="12.75">
      <c r="A528" s="86" t="s">
        <v>634</v>
      </c>
      <c r="B528" s="222">
        <v>158</v>
      </c>
      <c r="C528" s="206">
        <v>13</v>
      </c>
      <c r="D528" s="184">
        <v>148</v>
      </c>
      <c r="E528" s="173">
        <v>40</v>
      </c>
      <c r="F528" s="172">
        <v>121</v>
      </c>
    </row>
    <row r="529" spans="1:6" ht="12.75">
      <c r="A529" s="86" t="s">
        <v>635</v>
      </c>
      <c r="B529" s="222">
        <v>182</v>
      </c>
      <c r="C529" s="206">
        <v>32</v>
      </c>
      <c r="D529" s="184">
        <v>174</v>
      </c>
      <c r="E529" s="173">
        <v>69</v>
      </c>
      <c r="F529" s="172">
        <v>133</v>
      </c>
    </row>
    <row r="530" spans="1:6" ht="12.75">
      <c r="A530" s="86" t="s">
        <v>636</v>
      </c>
      <c r="B530" s="222">
        <v>248</v>
      </c>
      <c r="C530" s="206">
        <v>23</v>
      </c>
      <c r="D530" s="184">
        <v>241</v>
      </c>
      <c r="E530" s="173">
        <v>72</v>
      </c>
      <c r="F530" s="172">
        <v>189</v>
      </c>
    </row>
    <row r="531" spans="1:6" ht="12.75">
      <c r="A531" s="86" t="s">
        <v>637</v>
      </c>
      <c r="B531" s="222">
        <v>35</v>
      </c>
      <c r="C531" s="206">
        <v>4</v>
      </c>
      <c r="D531" s="184">
        <v>34</v>
      </c>
      <c r="E531" s="173">
        <v>8</v>
      </c>
      <c r="F531" s="172">
        <v>29</v>
      </c>
    </row>
    <row r="532" spans="1:6" ht="12.75">
      <c r="A532" s="86" t="s">
        <v>638</v>
      </c>
      <c r="B532" s="222">
        <v>197</v>
      </c>
      <c r="C532" s="206">
        <v>14</v>
      </c>
      <c r="D532" s="184">
        <v>195</v>
      </c>
      <c r="E532" s="173">
        <v>51</v>
      </c>
      <c r="F532" s="172">
        <v>155</v>
      </c>
    </row>
    <row r="533" spans="1:6" ht="12.75">
      <c r="A533" s="86" t="s">
        <v>639</v>
      </c>
      <c r="B533" s="222">
        <v>356</v>
      </c>
      <c r="C533" s="206">
        <v>44</v>
      </c>
      <c r="D533" s="184">
        <v>336</v>
      </c>
      <c r="E533" s="173">
        <v>128</v>
      </c>
      <c r="F533" s="172">
        <v>255</v>
      </c>
    </row>
    <row r="534" spans="1:6" ht="12.75">
      <c r="A534" s="86" t="s">
        <v>640</v>
      </c>
      <c r="B534" s="222">
        <v>454</v>
      </c>
      <c r="C534" s="206">
        <v>60</v>
      </c>
      <c r="D534" s="184">
        <v>418</v>
      </c>
      <c r="E534" s="173">
        <v>132</v>
      </c>
      <c r="F534" s="172">
        <v>345</v>
      </c>
    </row>
    <row r="535" spans="1:6" ht="12.75">
      <c r="A535" s="86" t="s">
        <v>641</v>
      </c>
      <c r="B535" s="222">
        <v>28</v>
      </c>
      <c r="C535" s="206">
        <v>3</v>
      </c>
      <c r="D535" s="184">
        <v>30</v>
      </c>
      <c r="E535" s="173">
        <v>9</v>
      </c>
      <c r="F535" s="172">
        <v>22</v>
      </c>
    </row>
    <row r="536" spans="1:6" ht="12.75">
      <c r="A536" s="86" t="s">
        <v>642</v>
      </c>
      <c r="B536" s="222">
        <v>340</v>
      </c>
      <c r="C536" s="206">
        <v>55</v>
      </c>
      <c r="D536" s="184">
        <v>323</v>
      </c>
      <c r="E536" s="173">
        <v>155</v>
      </c>
      <c r="F536" s="172">
        <v>228</v>
      </c>
    </row>
    <row r="537" spans="1:6" ht="12.75">
      <c r="A537" s="86" t="s">
        <v>643</v>
      </c>
      <c r="B537" s="235">
        <v>139</v>
      </c>
      <c r="C537" s="206">
        <v>5</v>
      </c>
      <c r="D537" s="294">
        <v>140</v>
      </c>
      <c r="E537" s="264">
        <v>32</v>
      </c>
      <c r="F537" s="296">
        <v>115</v>
      </c>
    </row>
    <row r="538" spans="1:6" ht="12.75">
      <c r="A538" s="51" t="s">
        <v>2</v>
      </c>
      <c r="B538" s="16">
        <f>SUM(B514:B537)</f>
        <v>5608</v>
      </c>
      <c r="C538" s="16">
        <f>SUM(C514:C537)</f>
        <v>1002</v>
      </c>
      <c r="D538" s="16">
        <f>SUM(D514:D537)</f>
        <v>5110</v>
      </c>
      <c r="E538" s="16">
        <f>SUM(E514:E537)</f>
        <v>2112</v>
      </c>
      <c r="F538" s="16">
        <f>SUM(F514:F537)</f>
        <v>3992</v>
      </c>
    </row>
    <row r="539" spans="1:6" ht="13.5" thickBot="1">
      <c r="A539" s="35"/>
      <c r="B539" s="17"/>
      <c r="C539" s="17"/>
      <c r="D539" s="17"/>
      <c r="E539" s="17"/>
      <c r="F539" s="17"/>
    </row>
    <row r="540" spans="1:6" ht="13.5" thickBot="1">
      <c r="A540" s="18" t="s">
        <v>73</v>
      </c>
      <c r="B540" s="6"/>
      <c r="C540" s="6"/>
      <c r="D540" s="6"/>
      <c r="E540" s="6"/>
      <c r="F540" s="6"/>
    </row>
    <row r="541" spans="1:6" ht="12.75">
      <c r="A541" s="9" t="s">
        <v>210</v>
      </c>
      <c r="B541" s="167">
        <v>87</v>
      </c>
      <c r="C541" s="167">
        <v>11</v>
      </c>
      <c r="D541" s="181">
        <v>76</v>
      </c>
      <c r="E541" s="167">
        <v>42</v>
      </c>
      <c r="F541" s="188">
        <v>49</v>
      </c>
    </row>
    <row r="542" spans="1:6" ht="12.75">
      <c r="A542" s="9" t="s">
        <v>211</v>
      </c>
      <c r="B542" s="173">
        <v>64</v>
      </c>
      <c r="C542" s="173">
        <v>12</v>
      </c>
      <c r="D542" s="183">
        <v>63</v>
      </c>
      <c r="E542" s="173">
        <v>36</v>
      </c>
      <c r="F542" s="190">
        <v>40</v>
      </c>
    </row>
    <row r="543" spans="1:6" ht="12.75">
      <c r="A543" s="9" t="s">
        <v>217</v>
      </c>
      <c r="B543" s="173">
        <v>71</v>
      </c>
      <c r="C543" s="186">
        <v>8</v>
      </c>
      <c r="D543" s="183">
        <v>68</v>
      </c>
      <c r="E543" s="186">
        <v>29</v>
      </c>
      <c r="F543" s="192">
        <v>48</v>
      </c>
    </row>
    <row r="544" spans="1:6" ht="12.75">
      <c r="A544" s="32" t="s">
        <v>2</v>
      </c>
      <c r="B544" s="16">
        <f>SUM(B541:B543)</f>
        <v>222</v>
      </c>
      <c r="C544" s="16">
        <f>SUM(C541:C543)</f>
        <v>31</v>
      </c>
      <c r="D544" s="16">
        <f>SUM(D541:D543)</f>
        <v>207</v>
      </c>
      <c r="E544" s="16">
        <f>SUM(E541:E543)</f>
        <v>107</v>
      </c>
      <c r="F544" s="16">
        <f>SUM(F541:F543)</f>
        <v>137</v>
      </c>
    </row>
    <row r="545" spans="1:6" ht="13.5" thickBot="1">
      <c r="A545" s="78"/>
      <c r="B545" s="87"/>
      <c r="C545" s="87"/>
      <c r="D545" s="87"/>
      <c r="E545" s="87"/>
      <c r="F545" s="87"/>
    </row>
    <row r="546" spans="1:6" ht="13.5" thickBot="1">
      <c r="A546" s="18" t="s">
        <v>74</v>
      </c>
      <c r="B546" s="5"/>
      <c r="C546" s="5"/>
      <c r="D546" s="5"/>
      <c r="E546" s="5"/>
      <c r="F546" s="5"/>
    </row>
    <row r="547" spans="1:6" ht="12.75">
      <c r="A547" s="9" t="s">
        <v>296</v>
      </c>
      <c r="B547" s="187">
        <v>245</v>
      </c>
      <c r="C547" s="221">
        <v>74</v>
      </c>
      <c r="D547" s="169">
        <v>210</v>
      </c>
      <c r="E547" s="221">
        <v>160</v>
      </c>
      <c r="F547" s="169">
        <v>132</v>
      </c>
    </row>
    <row r="548" spans="1:6" ht="12.75">
      <c r="A548" s="9" t="s">
        <v>297</v>
      </c>
      <c r="B548" s="189">
        <v>265</v>
      </c>
      <c r="C548" s="222">
        <v>71</v>
      </c>
      <c r="D548" s="175">
        <v>237</v>
      </c>
      <c r="E548" s="222">
        <v>190</v>
      </c>
      <c r="F548" s="175">
        <v>127</v>
      </c>
    </row>
    <row r="549" spans="1:6" ht="12.75">
      <c r="A549" s="9" t="s">
        <v>298</v>
      </c>
      <c r="B549" s="189">
        <v>305</v>
      </c>
      <c r="C549" s="222">
        <v>90</v>
      </c>
      <c r="D549" s="175">
        <v>269</v>
      </c>
      <c r="E549" s="222">
        <v>225</v>
      </c>
      <c r="F549" s="175">
        <v>155</v>
      </c>
    </row>
    <row r="550" spans="1:6" ht="12.75">
      <c r="A550" s="9" t="s">
        <v>299</v>
      </c>
      <c r="B550" s="189">
        <v>207</v>
      </c>
      <c r="C550" s="222">
        <v>52</v>
      </c>
      <c r="D550" s="175">
        <v>186</v>
      </c>
      <c r="E550" s="222">
        <v>133</v>
      </c>
      <c r="F550" s="175">
        <v>111</v>
      </c>
    </row>
    <row r="551" spans="1:6" ht="12.75">
      <c r="A551" s="9" t="s">
        <v>300</v>
      </c>
      <c r="B551" s="189">
        <v>268</v>
      </c>
      <c r="C551" s="222">
        <v>98</v>
      </c>
      <c r="D551" s="175">
        <v>218</v>
      </c>
      <c r="E551" s="222">
        <v>205</v>
      </c>
      <c r="F551" s="175">
        <v>117</v>
      </c>
    </row>
    <row r="552" spans="1:6" ht="12.75">
      <c r="A552" s="9" t="s">
        <v>301</v>
      </c>
      <c r="B552" s="189">
        <v>54</v>
      </c>
      <c r="C552" s="222">
        <v>7</v>
      </c>
      <c r="D552" s="175">
        <v>54</v>
      </c>
      <c r="E552" s="222">
        <v>28</v>
      </c>
      <c r="F552" s="175">
        <v>33</v>
      </c>
    </row>
    <row r="553" spans="1:6" ht="12.75">
      <c r="A553" s="62" t="s">
        <v>302</v>
      </c>
      <c r="B553" s="189">
        <v>29</v>
      </c>
      <c r="C553" s="222">
        <v>11</v>
      </c>
      <c r="D553" s="175">
        <v>22</v>
      </c>
      <c r="E553" s="222">
        <v>18</v>
      </c>
      <c r="F553" s="175">
        <v>17</v>
      </c>
    </row>
    <row r="554" spans="1:6" ht="12.75">
      <c r="A554" s="62" t="s">
        <v>309</v>
      </c>
      <c r="B554" s="189">
        <v>112</v>
      </c>
      <c r="C554" s="222">
        <v>16</v>
      </c>
      <c r="D554" s="175">
        <v>111</v>
      </c>
      <c r="E554" s="222">
        <v>34</v>
      </c>
      <c r="F554" s="175">
        <v>90</v>
      </c>
    </row>
    <row r="555" spans="1:6" ht="12.75">
      <c r="A555" s="9" t="s">
        <v>303</v>
      </c>
      <c r="B555" s="189">
        <v>304</v>
      </c>
      <c r="C555" s="222">
        <v>43</v>
      </c>
      <c r="D555" s="175">
        <v>287</v>
      </c>
      <c r="E555" s="222">
        <v>132</v>
      </c>
      <c r="F555" s="175">
        <v>205</v>
      </c>
    </row>
    <row r="556" spans="1:6" ht="12.75">
      <c r="A556" s="9" t="s">
        <v>304</v>
      </c>
      <c r="B556" s="189">
        <v>18</v>
      </c>
      <c r="C556" s="222">
        <v>4</v>
      </c>
      <c r="D556" s="175">
        <v>18</v>
      </c>
      <c r="E556" s="222">
        <v>7</v>
      </c>
      <c r="F556" s="175">
        <v>14</v>
      </c>
    </row>
    <row r="557" spans="1:6" ht="12.75">
      <c r="A557" s="9" t="s">
        <v>305</v>
      </c>
      <c r="B557" s="189">
        <v>143</v>
      </c>
      <c r="C557" s="222">
        <v>49</v>
      </c>
      <c r="D557" s="175">
        <v>128</v>
      </c>
      <c r="E557" s="222">
        <v>83</v>
      </c>
      <c r="F557" s="175">
        <v>96</v>
      </c>
    </row>
    <row r="558" spans="1:6" ht="12.75">
      <c r="A558" s="9" t="s">
        <v>306</v>
      </c>
      <c r="B558" s="189">
        <v>161</v>
      </c>
      <c r="C558" s="222">
        <v>39</v>
      </c>
      <c r="D558" s="175">
        <v>149</v>
      </c>
      <c r="E558" s="222">
        <v>101</v>
      </c>
      <c r="F558" s="175">
        <v>88</v>
      </c>
    </row>
    <row r="559" spans="1:6" ht="12.75">
      <c r="A559" s="9" t="s">
        <v>307</v>
      </c>
      <c r="B559" s="189">
        <v>78</v>
      </c>
      <c r="C559" s="222">
        <v>28</v>
      </c>
      <c r="D559" s="175">
        <v>67</v>
      </c>
      <c r="E559" s="222">
        <v>38</v>
      </c>
      <c r="F559" s="175">
        <v>60</v>
      </c>
    </row>
    <row r="560" spans="1:6" ht="12.75">
      <c r="A560" s="9" t="s">
        <v>308</v>
      </c>
      <c r="B560" s="189">
        <v>73</v>
      </c>
      <c r="C560" s="222">
        <v>16</v>
      </c>
      <c r="D560" s="175">
        <v>70</v>
      </c>
      <c r="E560" s="222">
        <v>40</v>
      </c>
      <c r="F560" s="175">
        <v>47</v>
      </c>
    </row>
    <row r="561" spans="1:6" ht="12.75">
      <c r="A561" s="9" t="s">
        <v>57</v>
      </c>
      <c r="B561" s="191">
        <v>354</v>
      </c>
      <c r="C561" s="222">
        <v>147</v>
      </c>
      <c r="D561" s="177">
        <v>314</v>
      </c>
      <c r="E561" s="222">
        <v>218</v>
      </c>
      <c r="F561" s="177">
        <v>245</v>
      </c>
    </row>
    <row r="562" spans="1:6" ht="12.75">
      <c r="A562" s="32" t="s">
        <v>2</v>
      </c>
      <c r="B562" s="16">
        <f>SUM(B547:B561)</f>
        <v>2616</v>
      </c>
      <c r="C562" s="16">
        <f>SUM(C547:C561)</f>
        <v>745</v>
      </c>
      <c r="D562" s="16">
        <f>SUM(D547:D561)</f>
        <v>2340</v>
      </c>
      <c r="E562" s="16">
        <f>SUM(E547:E561)</f>
        <v>1612</v>
      </c>
      <c r="F562" s="16">
        <f>SUM(F547:F561)</f>
        <v>1537</v>
      </c>
    </row>
    <row r="563" spans="1:6" ht="13.5" thickBot="1">
      <c r="A563" s="36"/>
      <c r="B563" s="17"/>
      <c r="C563" s="17"/>
      <c r="D563" s="17"/>
      <c r="E563" s="17"/>
      <c r="F563" s="17"/>
    </row>
    <row r="564" spans="1:6" ht="13.5" thickBot="1">
      <c r="A564" s="18" t="s">
        <v>75</v>
      </c>
      <c r="B564" s="6"/>
      <c r="C564" s="6"/>
      <c r="D564" s="6"/>
      <c r="E564" s="6"/>
      <c r="F564" s="6"/>
    </row>
    <row r="565" spans="1:6" ht="12.75">
      <c r="A565" s="86" t="s">
        <v>644</v>
      </c>
      <c r="B565" s="187">
        <v>258</v>
      </c>
      <c r="C565" s="205">
        <v>58</v>
      </c>
      <c r="D565" s="169">
        <v>231</v>
      </c>
      <c r="E565" s="205">
        <v>102</v>
      </c>
      <c r="F565" s="169">
        <v>184</v>
      </c>
    </row>
    <row r="566" spans="1:6" ht="12.75">
      <c r="A566" s="86" t="s">
        <v>114</v>
      </c>
      <c r="B566" s="189">
        <v>281</v>
      </c>
      <c r="C566" s="206">
        <v>28</v>
      </c>
      <c r="D566" s="175">
        <v>277</v>
      </c>
      <c r="E566" s="206">
        <v>85</v>
      </c>
      <c r="F566" s="175">
        <v>222</v>
      </c>
    </row>
    <row r="567" spans="1:6" ht="12.75">
      <c r="A567" s="86" t="s">
        <v>116</v>
      </c>
      <c r="B567" s="189">
        <v>205</v>
      </c>
      <c r="C567" s="206">
        <v>26</v>
      </c>
      <c r="D567" s="175">
        <v>191</v>
      </c>
      <c r="E567" s="206">
        <v>73</v>
      </c>
      <c r="F567" s="175">
        <v>149</v>
      </c>
    </row>
    <row r="568" spans="1:6" ht="12.75">
      <c r="A568" s="86" t="s">
        <v>109</v>
      </c>
      <c r="B568" s="189">
        <v>149</v>
      </c>
      <c r="C568" s="206">
        <v>47</v>
      </c>
      <c r="D568" s="175">
        <v>107</v>
      </c>
      <c r="E568" s="206">
        <v>74</v>
      </c>
      <c r="F568" s="175">
        <v>80</v>
      </c>
    </row>
    <row r="569" spans="1:6" ht="12.75">
      <c r="A569" s="86" t="s">
        <v>115</v>
      </c>
      <c r="B569" s="189">
        <v>271</v>
      </c>
      <c r="C569" s="206">
        <v>53</v>
      </c>
      <c r="D569" s="175">
        <v>239</v>
      </c>
      <c r="E569" s="206">
        <v>119</v>
      </c>
      <c r="F569" s="175">
        <v>172</v>
      </c>
    </row>
    <row r="570" spans="1:6" ht="12.75">
      <c r="A570" s="86" t="s">
        <v>110</v>
      </c>
      <c r="B570" s="189">
        <v>85</v>
      </c>
      <c r="C570" s="206">
        <v>13</v>
      </c>
      <c r="D570" s="175">
        <v>85</v>
      </c>
      <c r="E570" s="206">
        <v>18</v>
      </c>
      <c r="F570" s="175">
        <v>80</v>
      </c>
    </row>
    <row r="571" spans="1:6" ht="12.75">
      <c r="A571" s="86" t="s">
        <v>113</v>
      </c>
      <c r="B571" s="194">
        <v>50</v>
      </c>
      <c r="C571" s="206">
        <v>3</v>
      </c>
      <c r="D571" s="175">
        <v>50</v>
      </c>
      <c r="E571" s="206">
        <v>10</v>
      </c>
      <c r="F571" s="175">
        <v>45</v>
      </c>
    </row>
    <row r="572" spans="1:6" ht="12.75">
      <c r="A572" s="86" t="s">
        <v>112</v>
      </c>
      <c r="B572" s="194">
        <v>76</v>
      </c>
      <c r="C572" s="206">
        <v>16</v>
      </c>
      <c r="D572" s="175">
        <v>70</v>
      </c>
      <c r="E572" s="206">
        <v>26</v>
      </c>
      <c r="F572" s="175">
        <v>58</v>
      </c>
    </row>
    <row r="573" spans="1:6" ht="12.75">
      <c r="A573" s="86" t="s">
        <v>111</v>
      </c>
      <c r="B573" s="189">
        <v>76</v>
      </c>
      <c r="C573" s="206">
        <v>55</v>
      </c>
      <c r="D573" s="172">
        <v>52</v>
      </c>
      <c r="E573" s="206">
        <v>78</v>
      </c>
      <c r="F573" s="172">
        <v>31</v>
      </c>
    </row>
    <row r="574" spans="1:6" ht="12.75">
      <c r="A574" s="86" t="s">
        <v>57</v>
      </c>
      <c r="B574" s="191">
        <v>377</v>
      </c>
      <c r="C574" s="206">
        <v>153</v>
      </c>
      <c r="D574" s="177">
        <v>330</v>
      </c>
      <c r="E574" s="206">
        <v>197</v>
      </c>
      <c r="F574" s="177">
        <v>290</v>
      </c>
    </row>
    <row r="575" spans="1:6" ht="12.75">
      <c r="A575" s="32" t="s">
        <v>2</v>
      </c>
      <c r="B575" s="16">
        <f>SUM(B565:B574)</f>
        <v>1828</v>
      </c>
      <c r="C575" s="16">
        <f>SUM(C565:C574)</f>
        <v>452</v>
      </c>
      <c r="D575" s="16">
        <f>SUM(D565:D574)</f>
        <v>1632</v>
      </c>
      <c r="E575" s="16">
        <f>SUM(E565:E574)</f>
        <v>782</v>
      </c>
      <c r="F575" s="16">
        <f>SUM(F565:F574)</f>
        <v>1311</v>
      </c>
    </row>
    <row r="576" spans="1:6" ht="13.5" thickBot="1">
      <c r="A576" s="78"/>
      <c r="B576" s="17"/>
      <c r="C576" s="17"/>
      <c r="D576" s="17"/>
      <c r="E576" s="17"/>
      <c r="F576" s="17"/>
    </row>
    <row r="577" spans="1:6" ht="13.5" thickBot="1">
      <c r="A577" s="18" t="s">
        <v>76</v>
      </c>
      <c r="B577" s="6"/>
      <c r="C577" s="6"/>
      <c r="D577" s="6"/>
      <c r="E577" s="6"/>
      <c r="F577" s="6"/>
    </row>
    <row r="578" spans="1:6" ht="12.75">
      <c r="A578" s="86" t="s">
        <v>645</v>
      </c>
      <c r="B578" s="167">
        <v>14</v>
      </c>
      <c r="C578" s="167">
        <v>5</v>
      </c>
      <c r="D578" s="181">
        <v>14</v>
      </c>
      <c r="E578" s="167">
        <v>5</v>
      </c>
      <c r="F578" s="169">
        <v>14</v>
      </c>
    </row>
    <row r="579" spans="1:6" ht="12.75">
      <c r="A579" s="86" t="s">
        <v>646</v>
      </c>
      <c r="B579" s="173">
        <v>45</v>
      </c>
      <c r="C579" s="173">
        <v>5</v>
      </c>
      <c r="D579" s="183">
        <v>41</v>
      </c>
      <c r="E579" s="173">
        <v>5</v>
      </c>
      <c r="F579" s="175">
        <v>42</v>
      </c>
    </row>
    <row r="580" spans="1:6" ht="12.75">
      <c r="A580" s="86" t="s">
        <v>647</v>
      </c>
      <c r="B580" s="173">
        <v>416</v>
      </c>
      <c r="C580" s="173">
        <v>123</v>
      </c>
      <c r="D580" s="183">
        <v>356</v>
      </c>
      <c r="E580" s="173">
        <v>176</v>
      </c>
      <c r="F580" s="175">
        <v>305</v>
      </c>
    </row>
    <row r="581" spans="1:6" ht="12.75">
      <c r="A581" s="86" t="s">
        <v>648</v>
      </c>
      <c r="B581" s="173">
        <v>127</v>
      </c>
      <c r="C581" s="173">
        <v>31</v>
      </c>
      <c r="D581" s="183">
        <v>115</v>
      </c>
      <c r="E581" s="173">
        <v>47</v>
      </c>
      <c r="F581" s="175">
        <v>103</v>
      </c>
    </row>
    <row r="582" spans="1:6" ht="12.75">
      <c r="A582" s="86" t="s">
        <v>649</v>
      </c>
      <c r="B582" s="173">
        <v>109</v>
      </c>
      <c r="C582" s="173">
        <v>43</v>
      </c>
      <c r="D582" s="183">
        <v>83</v>
      </c>
      <c r="E582" s="173">
        <v>60</v>
      </c>
      <c r="F582" s="175">
        <v>68</v>
      </c>
    </row>
    <row r="583" spans="1:6" ht="12.75">
      <c r="A583" s="86" t="s">
        <v>650</v>
      </c>
      <c r="B583" s="173">
        <v>121</v>
      </c>
      <c r="C583" s="173">
        <v>31</v>
      </c>
      <c r="D583" s="183">
        <v>111</v>
      </c>
      <c r="E583" s="173">
        <v>45</v>
      </c>
      <c r="F583" s="175">
        <v>99</v>
      </c>
    </row>
    <row r="584" spans="1:6" ht="12.75">
      <c r="A584" s="86" t="s">
        <v>651</v>
      </c>
      <c r="B584" s="173">
        <v>261</v>
      </c>
      <c r="C584" s="173">
        <v>81</v>
      </c>
      <c r="D584" s="183">
        <v>216</v>
      </c>
      <c r="E584" s="173">
        <v>117</v>
      </c>
      <c r="F584" s="175">
        <v>180</v>
      </c>
    </row>
    <row r="585" spans="1:6" ht="12.75">
      <c r="A585" s="86" t="s">
        <v>652</v>
      </c>
      <c r="B585" s="173">
        <v>459</v>
      </c>
      <c r="C585" s="173">
        <v>157</v>
      </c>
      <c r="D585" s="183">
        <v>371</v>
      </c>
      <c r="E585" s="173">
        <v>202</v>
      </c>
      <c r="F585" s="175">
        <v>333</v>
      </c>
    </row>
    <row r="586" spans="1:6" ht="12.75">
      <c r="A586" s="86" t="s">
        <v>653</v>
      </c>
      <c r="B586" s="173">
        <v>365</v>
      </c>
      <c r="C586" s="173">
        <v>139</v>
      </c>
      <c r="D586" s="183">
        <v>287</v>
      </c>
      <c r="E586" s="173">
        <v>186</v>
      </c>
      <c r="F586" s="175">
        <v>247</v>
      </c>
    </row>
    <row r="587" spans="1:6" ht="12.75">
      <c r="A587" s="86" t="s">
        <v>654</v>
      </c>
      <c r="B587" s="173">
        <v>331</v>
      </c>
      <c r="C587" s="173">
        <v>109</v>
      </c>
      <c r="D587" s="183">
        <v>286</v>
      </c>
      <c r="E587" s="173">
        <v>148</v>
      </c>
      <c r="F587" s="175">
        <v>251</v>
      </c>
    </row>
    <row r="588" spans="1:6" ht="12.75">
      <c r="A588" s="86" t="s">
        <v>655</v>
      </c>
      <c r="B588" s="173">
        <v>457</v>
      </c>
      <c r="C588" s="173">
        <v>137</v>
      </c>
      <c r="D588" s="183">
        <v>385</v>
      </c>
      <c r="E588" s="173">
        <v>205</v>
      </c>
      <c r="F588" s="175">
        <v>323</v>
      </c>
    </row>
    <row r="589" spans="1:6" ht="12.75">
      <c r="A589" s="86" t="s">
        <v>656</v>
      </c>
      <c r="B589" s="173">
        <v>334</v>
      </c>
      <c r="C589" s="173">
        <v>111</v>
      </c>
      <c r="D589" s="183">
        <v>281</v>
      </c>
      <c r="E589" s="173">
        <v>166</v>
      </c>
      <c r="F589" s="175">
        <v>227</v>
      </c>
    </row>
    <row r="590" spans="1:6" ht="12.75">
      <c r="A590" s="86" t="s">
        <v>657</v>
      </c>
      <c r="B590" s="173">
        <v>379</v>
      </c>
      <c r="C590" s="173">
        <v>112</v>
      </c>
      <c r="D590" s="183">
        <v>331</v>
      </c>
      <c r="E590" s="173">
        <v>159</v>
      </c>
      <c r="F590" s="175">
        <v>292</v>
      </c>
    </row>
    <row r="591" spans="1:6" ht="12.75">
      <c r="A591" s="86" t="s">
        <v>658</v>
      </c>
      <c r="B591" s="173">
        <v>685</v>
      </c>
      <c r="C591" s="173">
        <v>218</v>
      </c>
      <c r="D591" s="183">
        <v>546</v>
      </c>
      <c r="E591" s="173">
        <v>301</v>
      </c>
      <c r="F591" s="175">
        <v>471</v>
      </c>
    </row>
    <row r="592" spans="1:6" ht="12.75">
      <c r="A592" s="86" t="s">
        <v>659</v>
      </c>
      <c r="B592" s="173">
        <v>477</v>
      </c>
      <c r="C592" s="173">
        <v>131</v>
      </c>
      <c r="D592" s="183">
        <v>407</v>
      </c>
      <c r="E592" s="173">
        <v>213</v>
      </c>
      <c r="F592" s="175">
        <v>332</v>
      </c>
    </row>
    <row r="593" spans="1:6" ht="12.75">
      <c r="A593" s="86" t="s">
        <v>660</v>
      </c>
      <c r="B593" s="173">
        <v>51</v>
      </c>
      <c r="C593" s="173">
        <v>8</v>
      </c>
      <c r="D593" s="183">
        <v>54</v>
      </c>
      <c r="E593" s="173">
        <v>9</v>
      </c>
      <c r="F593" s="175">
        <v>54</v>
      </c>
    </row>
    <row r="594" spans="1:6" ht="12.75">
      <c r="A594" s="86" t="s">
        <v>661</v>
      </c>
      <c r="B594" s="264">
        <v>52</v>
      </c>
      <c r="C594" s="264">
        <v>12</v>
      </c>
      <c r="D594" s="318">
        <v>43</v>
      </c>
      <c r="E594" s="264">
        <v>14</v>
      </c>
      <c r="F594" s="231">
        <v>45</v>
      </c>
    </row>
    <row r="595" spans="1:6" ht="12.75">
      <c r="A595" s="86" t="s">
        <v>765</v>
      </c>
      <c r="B595" s="178">
        <v>1171</v>
      </c>
      <c r="C595" s="178">
        <v>485</v>
      </c>
      <c r="D595" s="249">
        <v>989</v>
      </c>
      <c r="E595" s="178">
        <v>582</v>
      </c>
      <c r="F595" s="202">
        <v>912</v>
      </c>
    </row>
    <row r="596" spans="1:6" ht="12.75">
      <c r="A596" s="32" t="s">
        <v>2</v>
      </c>
      <c r="B596" s="16">
        <f>SUM(B578:B595)</f>
        <v>5854</v>
      </c>
      <c r="C596" s="16">
        <f>SUM(C578:C595)</f>
        <v>1938</v>
      </c>
      <c r="D596" s="16">
        <f>SUM(D578:D595)</f>
        <v>4916</v>
      </c>
      <c r="E596" s="16">
        <f>SUM(E578:E595)</f>
        <v>2640</v>
      </c>
      <c r="F596" s="16">
        <f>SUM(F578:F595)</f>
        <v>4298</v>
      </c>
    </row>
    <row r="597" spans="1:6" ht="6" customHeight="1" thickBot="1">
      <c r="A597" s="78"/>
      <c r="B597" s="17"/>
      <c r="C597" s="17"/>
      <c r="D597" s="17"/>
      <c r="E597" s="17"/>
      <c r="F597" s="17"/>
    </row>
    <row r="598" spans="1:6" ht="13.5" thickBot="1">
      <c r="A598" s="18" t="s">
        <v>77</v>
      </c>
      <c r="B598" s="6"/>
      <c r="C598" s="6"/>
      <c r="D598" s="6"/>
      <c r="E598" s="6"/>
      <c r="F598" s="6"/>
    </row>
    <row r="599" spans="1:6" ht="12.75">
      <c r="A599" s="86" t="s">
        <v>149</v>
      </c>
      <c r="B599" s="167">
        <v>238</v>
      </c>
      <c r="C599" s="205">
        <v>33</v>
      </c>
      <c r="D599" s="187">
        <v>232</v>
      </c>
      <c r="E599" s="167">
        <v>142</v>
      </c>
      <c r="F599" s="169">
        <v>122</v>
      </c>
    </row>
    <row r="600" spans="1:6" ht="12.75">
      <c r="A600" s="86" t="s">
        <v>150</v>
      </c>
      <c r="B600" s="173">
        <v>250</v>
      </c>
      <c r="C600" s="206">
        <v>33</v>
      </c>
      <c r="D600" s="189">
        <v>234</v>
      </c>
      <c r="E600" s="173">
        <v>136</v>
      </c>
      <c r="F600" s="175">
        <v>140</v>
      </c>
    </row>
    <row r="601" spans="1:6" ht="12.75">
      <c r="A601" s="86" t="s">
        <v>151</v>
      </c>
      <c r="B601" s="173">
        <v>223</v>
      </c>
      <c r="C601" s="206">
        <v>22</v>
      </c>
      <c r="D601" s="189">
        <v>217</v>
      </c>
      <c r="E601" s="173">
        <v>101</v>
      </c>
      <c r="F601" s="175">
        <v>138</v>
      </c>
    </row>
    <row r="602" spans="1:6" ht="12.75">
      <c r="A602" s="86" t="s">
        <v>152</v>
      </c>
      <c r="B602" s="173">
        <v>209</v>
      </c>
      <c r="C602" s="206">
        <v>33</v>
      </c>
      <c r="D602" s="189">
        <v>192</v>
      </c>
      <c r="E602" s="173">
        <v>113</v>
      </c>
      <c r="F602" s="175">
        <v>117</v>
      </c>
    </row>
    <row r="603" spans="1:6" ht="12.75">
      <c r="A603" s="86" t="s">
        <v>153</v>
      </c>
      <c r="B603" s="173">
        <v>219</v>
      </c>
      <c r="C603" s="206">
        <v>34</v>
      </c>
      <c r="D603" s="189">
        <v>206</v>
      </c>
      <c r="E603" s="173">
        <v>132</v>
      </c>
      <c r="F603" s="175">
        <v>112</v>
      </c>
    </row>
    <row r="604" spans="1:6" ht="12.75">
      <c r="A604" s="86" t="s">
        <v>662</v>
      </c>
      <c r="B604" s="173">
        <v>70</v>
      </c>
      <c r="C604" s="206">
        <v>8</v>
      </c>
      <c r="D604" s="189">
        <v>68</v>
      </c>
      <c r="E604" s="173">
        <v>37</v>
      </c>
      <c r="F604" s="175">
        <v>41</v>
      </c>
    </row>
    <row r="605" spans="1:6" ht="12.75">
      <c r="A605" s="86" t="s">
        <v>663</v>
      </c>
      <c r="B605" s="173">
        <v>158</v>
      </c>
      <c r="C605" s="206">
        <v>9</v>
      </c>
      <c r="D605" s="189">
        <v>155</v>
      </c>
      <c r="E605" s="173">
        <v>88</v>
      </c>
      <c r="F605" s="175">
        <v>80</v>
      </c>
    </row>
    <row r="606" spans="1:6" ht="12.75">
      <c r="A606" s="86" t="s">
        <v>154</v>
      </c>
      <c r="B606" s="173">
        <v>226</v>
      </c>
      <c r="C606" s="206">
        <v>27</v>
      </c>
      <c r="D606" s="189">
        <v>209</v>
      </c>
      <c r="E606" s="173">
        <v>83</v>
      </c>
      <c r="F606" s="175">
        <v>152</v>
      </c>
    </row>
    <row r="607" spans="1:6" ht="12.75">
      <c r="A607" s="86" t="s">
        <v>155</v>
      </c>
      <c r="B607" s="173">
        <v>222</v>
      </c>
      <c r="C607" s="206">
        <v>25</v>
      </c>
      <c r="D607" s="189">
        <v>213</v>
      </c>
      <c r="E607" s="173">
        <v>101</v>
      </c>
      <c r="F607" s="175">
        <v>133</v>
      </c>
    </row>
    <row r="608" spans="1:6" ht="12.75">
      <c r="A608" s="86" t="s">
        <v>156</v>
      </c>
      <c r="B608" s="173">
        <v>287</v>
      </c>
      <c r="C608" s="206">
        <v>33</v>
      </c>
      <c r="D608" s="189">
        <v>277</v>
      </c>
      <c r="E608" s="173">
        <v>107</v>
      </c>
      <c r="F608" s="175">
        <v>204</v>
      </c>
    </row>
    <row r="609" spans="1:6" ht="12.75">
      <c r="A609" s="86" t="s">
        <v>157</v>
      </c>
      <c r="B609" s="173">
        <v>134</v>
      </c>
      <c r="C609" s="206">
        <v>11</v>
      </c>
      <c r="D609" s="189">
        <v>137</v>
      </c>
      <c r="E609" s="173">
        <v>40</v>
      </c>
      <c r="F609" s="175">
        <v>106</v>
      </c>
    </row>
    <row r="610" spans="1:6" ht="12.75">
      <c r="A610" s="86" t="s">
        <v>158</v>
      </c>
      <c r="B610" s="173">
        <v>93</v>
      </c>
      <c r="C610" s="206">
        <v>12</v>
      </c>
      <c r="D610" s="189">
        <v>88</v>
      </c>
      <c r="E610" s="173">
        <v>48</v>
      </c>
      <c r="F610" s="175">
        <v>55</v>
      </c>
    </row>
    <row r="611" spans="1:6" ht="12.75">
      <c r="A611" s="86" t="s">
        <v>664</v>
      </c>
      <c r="B611" s="173">
        <v>38</v>
      </c>
      <c r="C611" s="206">
        <v>9</v>
      </c>
      <c r="D611" s="189">
        <v>31</v>
      </c>
      <c r="E611" s="173">
        <v>13</v>
      </c>
      <c r="F611" s="175">
        <v>27</v>
      </c>
    </row>
    <row r="612" spans="1:6" ht="12.75">
      <c r="A612" s="86" t="s">
        <v>374</v>
      </c>
      <c r="B612" s="173">
        <v>166</v>
      </c>
      <c r="C612" s="206">
        <v>14</v>
      </c>
      <c r="D612" s="189">
        <v>165</v>
      </c>
      <c r="E612" s="173">
        <v>74</v>
      </c>
      <c r="F612" s="175">
        <v>105</v>
      </c>
    </row>
    <row r="613" spans="1:6" ht="12.75">
      <c r="A613" s="86" t="s">
        <v>146</v>
      </c>
      <c r="B613" s="173">
        <v>298</v>
      </c>
      <c r="C613" s="206">
        <v>21</v>
      </c>
      <c r="D613" s="189">
        <v>291</v>
      </c>
      <c r="E613" s="173">
        <v>116</v>
      </c>
      <c r="F613" s="175">
        <v>193</v>
      </c>
    </row>
    <row r="614" spans="1:6" ht="12.75">
      <c r="A614" s="86" t="s">
        <v>147</v>
      </c>
      <c r="B614" s="173">
        <v>213</v>
      </c>
      <c r="C614" s="206">
        <v>17</v>
      </c>
      <c r="D614" s="189">
        <v>212</v>
      </c>
      <c r="E614" s="173">
        <v>128</v>
      </c>
      <c r="F614" s="175">
        <v>107</v>
      </c>
    </row>
    <row r="615" spans="1:6" ht="12.75">
      <c r="A615" s="86" t="s">
        <v>148</v>
      </c>
      <c r="B615" s="173">
        <v>158</v>
      </c>
      <c r="C615" s="206">
        <v>28</v>
      </c>
      <c r="D615" s="189">
        <v>141</v>
      </c>
      <c r="E615" s="173">
        <v>90</v>
      </c>
      <c r="F615" s="175">
        <v>81</v>
      </c>
    </row>
    <row r="616" spans="1:6" ht="12.75">
      <c r="A616" s="86" t="s">
        <v>665</v>
      </c>
      <c r="B616" s="264">
        <v>44</v>
      </c>
      <c r="C616" s="207">
        <v>2</v>
      </c>
      <c r="D616" s="194">
        <v>47</v>
      </c>
      <c r="E616" s="170">
        <v>14</v>
      </c>
      <c r="F616" s="172">
        <v>35</v>
      </c>
    </row>
    <row r="617" spans="1:6" ht="12.75">
      <c r="A617" s="86" t="s">
        <v>57</v>
      </c>
      <c r="B617" s="178">
        <v>252</v>
      </c>
      <c r="C617" s="208">
        <v>58</v>
      </c>
      <c r="D617" s="191">
        <v>225</v>
      </c>
      <c r="E617" s="186">
        <v>115</v>
      </c>
      <c r="F617" s="177">
        <v>172</v>
      </c>
    </row>
    <row r="618" spans="1:6" ht="12.75">
      <c r="A618" s="32" t="s">
        <v>2</v>
      </c>
      <c r="B618" s="16">
        <f>SUM(B599:B617)</f>
        <v>3498</v>
      </c>
      <c r="C618" s="16">
        <f>SUM(C599:C617)</f>
        <v>429</v>
      </c>
      <c r="D618" s="16">
        <f>SUM(D599:D617)</f>
        <v>3340</v>
      </c>
      <c r="E618" s="16">
        <f>SUM(E599:E617)</f>
        <v>1678</v>
      </c>
      <c r="F618" s="16">
        <f>SUM(F599:F617)</f>
        <v>2120</v>
      </c>
    </row>
    <row r="619" spans="1:6" ht="13.5" thickBot="1">
      <c r="A619" s="78"/>
      <c r="B619" s="17"/>
      <c r="C619" s="17"/>
      <c r="D619" s="17"/>
      <c r="E619" s="17"/>
      <c r="F619" s="17"/>
    </row>
    <row r="620" spans="1:6" ht="13.5" thickBot="1">
      <c r="A620" s="18" t="s">
        <v>78</v>
      </c>
      <c r="B620" s="6"/>
      <c r="C620" s="6"/>
      <c r="D620" s="6"/>
      <c r="E620" s="6"/>
      <c r="F620" s="6"/>
    </row>
    <row r="621" spans="1:6" ht="12.75">
      <c r="A621" s="9">
        <v>1</v>
      </c>
      <c r="B621" s="312">
        <v>350</v>
      </c>
      <c r="C621" s="312">
        <v>98</v>
      </c>
      <c r="D621" s="313">
        <v>280</v>
      </c>
      <c r="E621" s="334">
        <v>177</v>
      </c>
      <c r="F621" s="313">
        <v>202</v>
      </c>
    </row>
    <row r="622" spans="1:6" ht="12.75">
      <c r="A622" s="9">
        <v>2</v>
      </c>
      <c r="B622" s="314">
        <v>354</v>
      </c>
      <c r="C622" s="314">
        <v>41</v>
      </c>
      <c r="D622" s="315">
        <v>325</v>
      </c>
      <c r="E622" s="335">
        <v>130</v>
      </c>
      <c r="F622" s="315">
        <v>237</v>
      </c>
    </row>
    <row r="623" spans="1:6" ht="12.75">
      <c r="A623" s="9">
        <v>3</v>
      </c>
      <c r="B623" s="314">
        <v>285</v>
      </c>
      <c r="C623" s="314">
        <v>27</v>
      </c>
      <c r="D623" s="315">
        <v>264</v>
      </c>
      <c r="E623" s="335">
        <v>113</v>
      </c>
      <c r="F623" s="315">
        <v>181</v>
      </c>
    </row>
    <row r="624" spans="1:6" ht="12.75">
      <c r="A624" s="9">
        <v>4</v>
      </c>
      <c r="B624" s="314">
        <v>285</v>
      </c>
      <c r="C624" s="314">
        <v>44</v>
      </c>
      <c r="D624" s="315">
        <v>266</v>
      </c>
      <c r="E624" s="335">
        <v>134</v>
      </c>
      <c r="F624" s="315">
        <v>177</v>
      </c>
    </row>
    <row r="625" spans="1:6" ht="12.75">
      <c r="A625" s="9">
        <v>5</v>
      </c>
      <c r="B625" s="314">
        <v>215</v>
      </c>
      <c r="C625" s="314">
        <v>31</v>
      </c>
      <c r="D625" s="315">
        <v>198</v>
      </c>
      <c r="E625" s="335">
        <v>101</v>
      </c>
      <c r="F625" s="315">
        <v>128</v>
      </c>
    </row>
    <row r="626" spans="1:6" ht="12.75">
      <c r="A626" s="9">
        <v>6</v>
      </c>
      <c r="B626" s="314">
        <v>322</v>
      </c>
      <c r="C626" s="314">
        <v>38</v>
      </c>
      <c r="D626" s="315">
        <v>302</v>
      </c>
      <c r="E626" s="335">
        <v>119</v>
      </c>
      <c r="F626" s="315">
        <v>217</v>
      </c>
    </row>
    <row r="627" spans="1:6" ht="12.75">
      <c r="A627" s="9">
        <v>7</v>
      </c>
      <c r="B627" s="314">
        <v>383</v>
      </c>
      <c r="C627" s="314">
        <v>81</v>
      </c>
      <c r="D627" s="315">
        <v>328</v>
      </c>
      <c r="E627" s="335">
        <v>187</v>
      </c>
      <c r="F627" s="315">
        <v>223</v>
      </c>
    </row>
    <row r="628" spans="1:6" ht="12.75">
      <c r="A628" s="9">
        <v>8</v>
      </c>
      <c r="B628" s="314">
        <v>397</v>
      </c>
      <c r="C628" s="314">
        <v>59</v>
      </c>
      <c r="D628" s="315">
        <v>362</v>
      </c>
      <c r="E628" s="335">
        <v>190</v>
      </c>
      <c r="F628" s="315">
        <v>229</v>
      </c>
    </row>
    <row r="629" spans="1:6" ht="12.75">
      <c r="A629" s="9">
        <v>9</v>
      </c>
      <c r="B629" s="314">
        <v>225</v>
      </c>
      <c r="C629" s="314">
        <v>60</v>
      </c>
      <c r="D629" s="315">
        <v>175</v>
      </c>
      <c r="E629" s="335">
        <v>111</v>
      </c>
      <c r="F629" s="315">
        <v>122</v>
      </c>
    </row>
    <row r="630" spans="1:6" ht="12.75">
      <c r="A630" s="9">
        <v>10</v>
      </c>
      <c r="B630" s="314">
        <v>349</v>
      </c>
      <c r="C630" s="314">
        <v>42</v>
      </c>
      <c r="D630" s="315">
        <v>327</v>
      </c>
      <c r="E630" s="335">
        <v>131</v>
      </c>
      <c r="F630" s="315">
        <v>240</v>
      </c>
    </row>
    <row r="631" spans="1:6" ht="12.75">
      <c r="A631" s="9">
        <v>11</v>
      </c>
      <c r="B631" s="314">
        <v>393</v>
      </c>
      <c r="C631" s="314">
        <v>39</v>
      </c>
      <c r="D631" s="315">
        <v>366</v>
      </c>
      <c r="E631" s="335">
        <v>176</v>
      </c>
      <c r="F631" s="315">
        <v>227</v>
      </c>
    </row>
    <row r="632" spans="1:6" ht="12.75">
      <c r="A632" s="9">
        <v>12</v>
      </c>
      <c r="B632" s="314">
        <v>224</v>
      </c>
      <c r="C632" s="314">
        <v>37</v>
      </c>
      <c r="D632" s="315">
        <v>208</v>
      </c>
      <c r="E632" s="335">
        <v>99</v>
      </c>
      <c r="F632" s="315">
        <v>145</v>
      </c>
    </row>
    <row r="633" spans="1:6" ht="12.75">
      <c r="A633" s="9">
        <v>13</v>
      </c>
      <c r="B633" s="363">
        <v>137</v>
      </c>
      <c r="C633" s="363">
        <v>6</v>
      </c>
      <c r="D633" s="363">
        <v>136</v>
      </c>
      <c r="E633" s="363">
        <v>55</v>
      </c>
      <c r="F633" s="363">
        <v>87</v>
      </c>
    </row>
    <row r="634" spans="1:6" ht="12.75">
      <c r="A634" s="9" t="s">
        <v>57</v>
      </c>
      <c r="B634" s="363">
        <v>504</v>
      </c>
      <c r="C634" s="363">
        <v>158</v>
      </c>
      <c r="D634" s="363">
        <v>458</v>
      </c>
      <c r="E634" s="363">
        <v>224</v>
      </c>
      <c r="F634" s="363">
        <v>391</v>
      </c>
    </row>
    <row r="635" spans="1:6" ht="12.75">
      <c r="A635" s="32" t="s">
        <v>2</v>
      </c>
      <c r="B635" s="16">
        <f>SUM(B621:B634)</f>
        <v>4423</v>
      </c>
      <c r="C635" s="16">
        <f>SUM(C621:C634)</f>
        <v>761</v>
      </c>
      <c r="D635" s="16">
        <f>SUM(D621:D634)</f>
        <v>3995</v>
      </c>
      <c r="E635" s="16">
        <f>SUM(E621:E634)</f>
        <v>1947</v>
      </c>
      <c r="F635" s="16">
        <f>SUM(F621:F634)</f>
        <v>2806</v>
      </c>
    </row>
    <row r="636" spans="1:6" ht="13.5" thickBot="1">
      <c r="A636" s="35"/>
      <c r="B636" s="17"/>
      <c r="C636" s="17"/>
      <c r="D636" s="17"/>
      <c r="E636" s="17"/>
      <c r="F636" s="17"/>
    </row>
    <row r="637" spans="1:6" ht="13.5" thickBot="1">
      <c r="A637" s="18" t="s">
        <v>79</v>
      </c>
      <c r="B637" s="5"/>
      <c r="C637" s="5"/>
      <c r="D637" s="5"/>
      <c r="E637" s="5"/>
      <c r="F637" s="5"/>
    </row>
    <row r="638" spans="1:6" ht="12.75">
      <c r="A638" s="9" t="s">
        <v>375</v>
      </c>
      <c r="B638" s="188">
        <v>263</v>
      </c>
      <c r="C638" s="206">
        <v>89</v>
      </c>
      <c r="D638" s="175">
        <v>219</v>
      </c>
      <c r="E638" s="222">
        <v>135</v>
      </c>
      <c r="F638" s="169">
        <v>182</v>
      </c>
    </row>
    <row r="639" spans="1:6" ht="12.75">
      <c r="A639" s="9" t="s">
        <v>376</v>
      </c>
      <c r="B639" s="190">
        <v>276</v>
      </c>
      <c r="C639" s="206">
        <v>102</v>
      </c>
      <c r="D639" s="175">
        <v>217</v>
      </c>
      <c r="E639" s="222">
        <v>132</v>
      </c>
      <c r="F639" s="175">
        <v>189</v>
      </c>
    </row>
    <row r="640" spans="1:6" ht="12.75">
      <c r="A640" s="9" t="s">
        <v>377</v>
      </c>
      <c r="B640" s="190">
        <v>381</v>
      </c>
      <c r="C640" s="206">
        <v>82</v>
      </c>
      <c r="D640" s="175">
        <v>329</v>
      </c>
      <c r="E640" s="222">
        <v>158</v>
      </c>
      <c r="F640" s="175">
        <v>255</v>
      </c>
    </row>
    <row r="641" spans="1:6" ht="12.75">
      <c r="A641" s="9" t="s">
        <v>378</v>
      </c>
      <c r="B641" s="190">
        <v>319</v>
      </c>
      <c r="C641" s="206">
        <v>101</v>
      </c>
      <c r="D641" s="175">
        <v>264</v>
      </c>
      <c r="E641" s="222">
        <v>161</v>
      </c>
      <c r="F641" s="175">
        <v>206</v>
      </c>
    </row>
    <row r="642" spans="1:6" ht="12.75">
      <c r="A642" s="9" t="s">
        <v>379</v>
      </c>
      <c r="B642" s="190">
        <v>498</v>
      </c>
      <c r="C642" s="206">
        <v>85</v>
      </c>
      <c r="D642" s="175">
        <v>474</v>
      </c>
      <c r="E642" s="222">
        <v>166</v>
      </c>
      <c r="F642" s="175">
        <v>391</v>
      </c>
    </row>
    <row r="643" spans="1:6" ht="12.75">
      <c r="A643" s="9" t="s">
        <v>380</v>
      </c>
      <c r="B643" s="190">
        <v>449</v>
      </c>
      <c r="C643" s="206">
        <v>103</v>
      </c>
      <c r="D643" s="175">
        <v>417</v>
      </c>
      <c r="E643" s="222">
        <v>157</v>
      </c>
      <c r="F643" s="175">
        <v>359</v>
      </c>
    </row>
    <row r="644" spans="1:6" ht="12.75">
      <c r="A644" s="9" t="s">
        <v>381</v>
      </c>
      <c r="B644" s="190">
        <v>415</v>
      </c>
      <c r="C644" s="206">
        <v>74</v>
      </c>
      <c r="D644" s="175">
        <v>387</v>
      </c>
      <c r="E644" s="222">
        <v>154</v>
      </c>
      <c r="F644" s="175">
        <v>309</v>
      </c>
    </row>
    <row r="645" spans="1:6" ht="12.75">
      <c r="A645" s="9" t="s">
        <v>382</v>
      </c>
      <c r="B645" s="190">
        <v>435</v>
      </c>
      <c r="C645" s="206">
        <v>65</v>
      </c>
      <c r="D645" s="175">
        <v>449</v>
      </c>
      <c r="E645" s="222">
        <v>135</v>
      </c>
      <c r="F645" s="175">
        <v>380</v>
      </c>
    </row>
    <row r="646" spans="1:6" ht="12.75">
      <c r="A646" s="9" t="s">
        <v>383</v>
      </c>
      <c r="B646" s="190">
        <v>402</v>
      </c>
      <c r="C646" s="206">
        <v>67</v>
      </c>
      <c r="D646" s="175">
        <v>384</v>
      </c>
      <c r="E646" s="222">
        <v>123</v>
      </c>
      <c r="F646" s="175">
        <v>334</v>
      </c>
    </row>
    <row r="647" spans="1:6" ht="12.75">
      <c r="A647" s="9" t="s">
        <v>117</v>
      </c>
      <c r="B647" s="190">
        <v>360</v>
      </c>
      <c r="C647" s="206">
        <v>67</v>
      </c>
      <c r="D647" s="175">
        <v>332</v>
      </c>
      <c r="E647" s="222">
        <v>119</v>
      </c>
      <c r="F647" s="175">
        <v>283</v>
      </c>
    </row>
    <row r="648" spans="1:6" ht="12.75">
      <c r="A648" s="9" t="s">
        <v>118</v>
      </c>
      <c r="B648" s="190">
        <v>377</v>
      </c>
      <c r="C648" s="206">
        <v>69</v>
      </c>
      <c r="D648" s="175">
        <v>361</v>
      </c>
      <c r="E648" s="222">
        <v>121</v>
      </c>
      <c r="F648" s="175">
        <v>313</v>
      </c>
    </row>
    <row r="649" spans="1:6" ht="12.75">
      <c r="A649" s="9" t="s">
        <v>384</v>
      </c>
      <c r="B649" s="190">
        <v>328</v>
      </c>
      <c r="C649" s="206">
        <v>62</v>
      </c>
      <c r="D649" s="175">
        <v>311</v>
      </c>
      <c r="E649" s="222">
        <v>114</v>
      </c>
      <c r="F649" s="175">
        <v>265</v>
      </c>
    </row>
    <row r="650" spans="1:6" ht="12.75">
      <c r="A650" s="9" t="s">
        <v>119</v>
      </c>
      <c r="B650" s="190">
        <v>67</v>
      </c>
      <c r="C650" s="206">
        <v>18</v>
      </c>
      <c r="D650" s="175">
        <v>60</v>
      </c>
      <c r="E650" s="222">
        <v>35</v>
      </c>
      <c r="F650" s="175">
        <v>44</v>
      </c>
    </row>
    <row r="651" spans="1:6" ht="12.75">
      <c r="A651" s="9" t="s">
        <v>57</v>
      </c>
      <c r="B651" s="190">
        <v>1439</v>
      </c>
      <c r="C651" s="218">
        <v>458</v>
      </c>
      <c r="D651" s="231">
        <v>1295</v>
      </c>
      <c r="E651" s="203">
        <v>611</v>
      </c>
      <c r="F651" s="177">
        <v>1164</v>
      </c>
    </row>
    <row r="652" spans="1:6" ht="12.75">
      <c r="A652" s="32" t="s">
        <v>2</v>
      </c>
      <c r="B652" s="16">
        <f>SUM(B638:B651)</f>
        <v>6009</v>
      </c>
      <c r="C652" s="16">
        <f>SUM(C638:C651)</f>
        <v>1442</v>
      </c>
      <c r="D652" s="16">
        <f>SUM(D638:D651)</f>
        <v>5499</v>
      </c>
      <c r="E652" s="16">
        <f>SUM(E638:E651)</f>
        <v>2321</v>
      </c>
      <c r="F652" s="16">
        <f>SUM(F638:F651)</f>
        <v>4674</v>
      </c>
    </row>
    <row r="653" spans="1:6" ht="13.5" thickBot="1">
      <c r="A653" s="80"/>
      <c r="B653" s="17"/>
      <c r="C653" s="17"/>
      <c r="D653" s="17"/>
      <c r="E653" s="17"/>
      <c r="F653" s="17"/>
    </row>
    <row r="654" spans="1:6" ht="13.5" thickBot="1">
      <c r="A654" s="18" t="s">
        <v>80</v>
      </c>
      <c r="B654" s="6"/>
      <c r="C654" s="6"/>
      <c r="D654" s="6"/>
      <c r="E654" s="6"/>
      <c r="F654" s="6"/>
    </row>
    <row r="655" spans="1:6" ht="12.75">
      <c r="A655" s="86" t="s">
        <v>385</v>
      </c>
      <c r="B655" s="187">
        <v>568</v>
      </c>
      <c r="C655" s="187">
        <v>176</v>
      </c>
      <c r="D655" s="169">
        <v>454</v>
      </c>
      <c r="E655" s="205">
        <v>265</v>
      </c>
      <c r="F655" s="169">
        <v>370</v>
      </c>
    </row>
    <row r="656" spans="1:6" ht="12.75">
      <c r="A656" s="86" t="s">
        <v>120</v>
      </c>
      <c r="B656" s="189">
        <v>768</v>
      </c>
      <c r="C656" s="189">
        <v>113</v>
      </c>
      <c r="D656" s="175">
        <v>703</v>
      </c>
      <c r="E656" s="206">
        <v>246</v>
      </c>
      <c r="F656" s="175">
        <v>573</v>
      </c>
    </row>
    <row r="657" spans="1:6" ht="12.75">
      <c r="A657" s="86" t="s">
        <v>121</v>
      </c>
      <c r="B657" s="189">
        <v>461</v>
      </c>
      <c r="C657" s="189">
        <v>128</v>
      </c>
      <c r="D657" s="175">
        <v>368</v>
      </c>
      <c r="E657" s="206">
        <v>214</v>
      </c>
      <c r="F657" s="175">
        <v>289</v>
      </c>
    </row>
    <row r="658" spans="1:6" ht="12.75">
      <c r="A658" s="86" t="s">
        <v>122</v>
      </c>
      <c r="B658" s="189">
        <v>465</v>
      </c>
      <c r="C658" s="189">
        <v>68</v>
      </c>
      <c r="D658" s="175">
        <v>436</v>
      </c>
      <c r="E658" s="206">
        <v>158</v>
      </c>
      <c r="F658" s="175">
        <v>350</v>
      </c>
    </row>
    <row r="659" spans="1:6" ht="12.75">
      <c r="A659" s="86" t="s">
        <v>81</v>
      </c>
      <c r="B659" s="189">
        <v>180</v>
      </c>
      <c r="C659" s="189">
        <v>45</v>
      </c>
      <c r="D659" s="175">
        <v>157</v>
      </c>
      <c r="E659" s="206">
        <v>78</v>
      </c>
      <c r="F659" s="175">
        <v>126</v>
      </c>
    </row>
    <row r="660" spans="1:6" ht="12.75">
      <c r="A660" s="86" t="s">
        <v>123</v>
      </c>
      <c r="B660" s="194">
        <v>715</v>
      </c>
      <c r="C660" s="194">
        <v>137</v>
      </c>
      <c r="D660" s="172">
        <v>647</v>
      </c>
      <c r="E660" s="207">
        <v>282</v>
      </c>
      <c r="F660" s="172">
        <v>503</v>
      </c>
    </row>
    <row r="661" spans="1:6" ht="12.75">
      <c r="A661" s="240" t="s">
        <v>57</v>
      </c>
      <c r="B661" s="195">
        <v>755</v>
      </c>
      <c r="C661" s="195">
        <v>268</v>
      </c>
      <c r="D661" s="180">
        <v>650</v>
      </c>
      <c r="E661" s="214">
        <v>357</v>
      </c>
      <c r="F661" s="180">
        <v>562</v>
      </c>
    </row>
    <row r="662" spans="1:6" ht="12.75">
      <c r="A662" s="32" t="s">
        <v>2</v>
      </c>
      <c r="B662" s="16">
        <f>SUM(B655:B661)</f>
        <v>3912</v>
      </c>
      <c r="C662" s="16">
        <f>SUM(C655:C661)</f>
        <v>935</v>
      </c>
      <c r="D662" s="16">
        <f>SUM(D655:D661)</f>
        <v>3415</v>
      </c>
      <c r="E662" s="16">
        <f>SUM(E655:E661)</f>
        <v>1600</v>
      </c>
      <c r="F662" s="16">
        <f>SUM(F655:F661)</f>
        <v>2773</v>
      </c>
    </row>
    <row r="663" spans="1:6" ht="13.5" thickBot="1">
      <c r="A663" s="34"/>
      <c r="B663" s="30"/>
      <c r="C663" s="30"/>
      <c r="D663" s="30"/>
      <c r="E663" s="30"/>
      <c r="F663" s="30"/>
    </row>
    <row r="664" spans="1:6" ht="13.5" thickBot="1">
      <c r="A664" s="18" t="s">
        <v>82</v>
      </c>
      <c r="B664" s="5"/>
      <c r="C664" s="5"/>
      <c r="D664" s="5"/>
      <c r="E664" s="5"/>
      <c r="F664" s="5"/>
    </row>
    <row r="665" spans="1:6" ht="12.75">
      <c r="A665" s="9" t="s">
        <v>386</v>
      </c>
      <c r="B665" s="167">
        <v>61</v>
      </c>
      <c r="C665" s="167">
        <v>3</v>
      </c>
      <c r="D665" s="188">
        <v>65</v>
      </c>
      <c r="E665" s="167">
        <v>9</v>
      </c>
      <c r="F665" s="169">
        <v>59</v>
      </c>
    </row>
    <row r="666" spans="1:6" ht="12.75">
      <c r="A666" s="9" t="s">
        <v>387</v>
      </c>
      <c r="B666" s="173">
        <v>151</v>
      </c>
      <c r="C666" s="173">
        <v>13</v>
      </c>
      <c r="D666" s="190">
        <v>152</v>
      </c>
      <c r="E666" s="173">
        <v>25</v>
      </c>
      <c r="F666" s="175">
        <v>143</v>
      </c>
    </row>
    <row r="667" spans="1:6" ht="12.75">
      <c r="A667" s="9" t="s">
        <v>388</v>
      </c>
      <c r="B667" s="173">
        <v>200</v>
      </c>
      <c r="C667" s="173">
        <v>35</v>
      </c>
      <c r="D667" s="190">
        <v>197</v>
      </c>
      <c r="E667" s="173">
        <v>69</v>
      </c>
      <c r="F667" s="175">
        <v>165</v>
      </c>
    </row>
    <row r="668" spans="1:6" ht="12.75">
      <c r="A668" s="9" t="s">
        <v>389</v>
      </c>
      <c r="B668" s="173">
        <v>185</v>
      </c>
      <c r="C668" s="173">
        <v>43</v>
      </c>
      <c r="D668" s="190">
        <v>165</v>
      </c>
      <c r="E668" s="173">
        <v>68</v>
      </c>
      <c r="F668" s="175">
        <v>145</v>
      </c>
    </row>
    <row r="669" spans="1:6" ht="12.75">
      <c r="A669" s="9" t="s">
        <v>390</v>
      </c>
      <c r="B669" s="173">
        <v>103</v>
      </c>
      <c r="C669" s="170">
        <v>16</v>
      </c>
      <c r="D669" s="190">
        <v>96</v>
      </c>
      <c r="E669" s="173">
        <v>17</v>
      </c>
      <c r="F669" s="175">
        <v>95</v>
      </c>
    </row>
    <row r="670" spans="1:6" ht="12.75">
      <c r="A670" s="9" t="s">
        <v>391</v>
      </c>
      <c r="B670" s="173">
        <v>81</v>
      </c>
      <c r="C670" s="173">
        <v>10</v>
      </c>
      <c r="D670" s="190">
        <v>86</v>
      </c>
      <c r="E670" s="173">
        <v>16</v>
      </c>
      <c r="F670" s="175">
        <v>78</v>
      </c>
    </row>
    <row r="671" spans="1:6" ht="12.75">
      <c r="A671" s="9" t="s">
        <v>392</v>
      </c>
      <c r="B671" s="173">
        <v>127</v>
      </c>
      <c r="C671" s="173">
        <v>20</v>
      </c>
      <c r="D671" s="190">
        <v>120</v>
      </c>
      <c r="E671" s="173">
        <v>40</v>
      </c>
      <c r="F671" s="175">
        <v>101</v>
      </c>
    </row>
    <row r="672" spans="1:6" ht="12.75">
      <c r="A672" s="9" t="s">
        <v>393</v>
      </c>
      <c r="B672" s="173">
        <v>100</v>
      </c>
      <c r="C672" s="173">
        <v>23</v>
      </c>
      <c r="D672" s="190">
        <v>105</v>
      </c>
      <c r="E672" s="173">
        <v>43</v>
      </c>
      <c r="F672" s="175">
        <v>88</v>
      </c>
    </row>
    <row r="673" spans="1:6" ht="12.75">
      <c r="A673" s="9" t="s">
        <v>394</v>
      </c>
      <c r="B673" s="173">
        <v>129</v>
      </c>
      <c r="C673" s="173">
        <v>20</v>
      </c>
      <c r="D673" s="190">
        <v>136</v>
      </c>
      <c r="E673" s="173">
        <v>27</v>
      </c>
      <c r="F673" s="175">
        <v>129</v>
      </c>
    </row>
    <row r="674" spans="1:6" ht="12.75">
      <c r="A674" s="9" t="s">
        <v>395</v>
      </c>
      <c r="B674" s="173">
        <v>217</v>
      </c>
      <c r="C674" s="173">
        <v>32</v>
      </c>
      <c r="D674" s="190">
        <v>211</v>
      </c>
      <c r="E674" s="173">
        <v>58</v>
      </c>
      <c r="F674" s="175">
        <v>192</v>
      </c>
    </row>
    <row r="675" spans="1:6" ht="12.75">
      <c r="A675" s="9" t="s">
        <v>396</v>
      </c>
      <c r="B675" s="173">
        <v>178</v>
      </c>
      <c r="C675" s="173">
        <v>40</v>
      </c>
      <c r="D675" s="190">
        <v>172</v>
      </c>
      <c r="E675" s="173">
        <v>50</v>
      </c>
      <c r="F675" s="175">
        <v>163</v>
      </c>
    </row>
    <row r="676" spans="1:6" ht="12.75">
      <c r="A676" s="9" t="s">
        <v>397</v>
      </c>
      <c r="B676" s="173">
        <v>188</v>
      </c>
      <c r="C676" s="173">
        <v>40</v>
      </c>
      <c r="D676" s="190">
        <v>173</v>
      </c>
      <c r="E676" s="173">
        <v>58</v>
      </c>
      <c r="F676" s="175">
        <v>155</v>
      </c>
    </row>
    <row r="677" spans="1:6" ht="12.75">
      <c r="A677" s="9" t="s">
        <v>398</v>
      </c>
      <c r="B677" s="173">
        <v>293</v>
      </c>
      <c r="C677" s="173">
        <v>62</v>
      </c>
      <c r="D677" s="190">
        <v>277</v>
      </c>
      <c r="E677" s="173">
        <v>86</v>
      </c>
      <c r="F677" s="175">
        <v>251</v>
      </c>
    </row>
    <row r="678" spans="1:6" ht="12.75">
      <c r="A678" s="9" t="s">
        <v>399</v>
      </c>
      <c r="B678" s="173">
        <v>361</v>
      </c>
      <c r="C678" s="173">
        <v>62</v>
      </c>
      <c r="D678" s="190">
        <v>358</v>
      </c>
      <c r="E678" s="173">
        <v>108</v>
      </c>
      <c r="F678" s="175">
        <v>312</v>
      </c>
    </row>
    <row r="679" spans="1:6" ht="12.75">
      <c r="A679" s="9" t="s">
        <v>400</v>
      </c>
      <c r="B679" s="173">
        <v>95</v>
      </c>
      <c r="C679" s="173">
        <v>26</v>
      </c>
      <c r="D679" s="190">
        <v>348</v>
      </c>
      <c r="E679" s="173">
        <v>32</v>
      </c>
      <c r="F679" s="175">
        <v>89</v>
      </c>
    </row>
    <row r="680" spans="1:6" ht="12.75">
      <c r="A680" s="9" t="s">
        <v>401</v>
      </c>
      <c r="B680" s="173">
        <v>14</v>
      </c>
      <c r="C680" s="173">
        <v>6</v>
      </c>
      <c r="D680" s="190">
        <v>14</v>
      </c>
      <c r="E680" s="173">
        <v>12</v>
      </c>
      <c r="F680" s="175">
        <v>8</v>
      </c>
    </row>
    <row r="681" spans="1:6" ht="12.75">
      <c r="A681" s="9" t="s">
        <v>402</v>
      </c>
      <c r="B681" s="173">
        <v>473</v>
      </c>
      <c r="C681" s="173">
        <v>119</v>
      </c>
      <c r="D681" s="190">
        <v>449</v>
      </c>
      <c r="E681" s="173">
        <v>170</v>
      </c>
      <c r="F681" s="175">
        <v>400</v>
      </c>
    </row>
    <row r="682" spans="1:6" ht="12.75">
      <c r="A682" s="9" t="s">
        <v>403</v>
      </c>
      <c r="B682" s="173">
        <v>99</v>
      </c>
      <c r="C682" s="173">
        <v>23</v>
      </c>
      <c r="D682" s="190">
        <v>87</v>
      </c>
      <c r="E682" s="173">
        <v>30</v>
      </c>
      <c r="F682" s="175">
        <v>84</v>
      </c>
    </row>
    <row r="683" spans="1:6" ht="12.75">
      <c r="A683" s="9" t="s">
        <v>404</v>
      </c>
      <c r="B683" s="173">
        <v>534</v>
      </c>
      <c r="C683" s="173">
        <v>110</v>
      </c>
      <c r="D683" s="190">
        <v>525</v>
      </c>
      <c r="E683" s="173">
        <v>155</v>
      </c>
      <c r="F683" s="175">
        <v>480</v>
      </c>
    </row>
    <row r="684" spans="1:6" ht="12.75">
      <c r="A684" s="9" t="s">
        <v>405</v>
      </c>
      <c r="B684" s="173">
        <v>52</v>
      </c>
      <c r="C684" s="173">
        <v>23</v>
      </c>
      <c r="D684" s="190">
        <v>46</v>
      </c>
      <c r="E684" s="173">
        <v>23</v>
      </c>
      <c r="F684" s="175">
        <v>45</v>
      </c>
    </row>
    <row r="685" spans="1:6" ht="12.75">
      <c r="A685" s="9" t="s">
        <v>406</v>
      </c>
      <c r="B685" s="173">
        <v>186</v>
      </c>
      <c r="C685" s="173">
        <v>48</v>
      </c>
      <c r="D685" s="190">
        <v>165</v>
      </c>
      <c r="E685" s="173">
        <v>66</v>
      </c>
      <c r="F685" s="175">
        <v>153</v>
      </c>
    </row>
    <row r="686" spans="1:6" ht="12.75">
      <c r="A686" s="9" t="s">
        <v>407</v>
      </c>
      <c r="B686" s="173">
        <v>227</v>
      </c>
      <c r="C686" s="173">
        <v>56</v>
      </c>
      <c r="D686" s="190">
        <v>209</v>
      </c>
      <c r="E686" s="173">
        <v>74</v>
      </c>
      <c r="F686" s="175">
        <v>197</v>
      </c>
    </row>
    <row r="687" spans="1:6" ht="12.75">
      <c r="A687" s="9" t="s">
        <v>408</v>
      </c>
      <c r="B687" s="173">
        <v>64</v>
      </c>
      <c r="C687" s="173">
        <v>7</v>
      </c>
      <c r="D687" s="190">
        <v>65</v>
      </c>
      <c r="E687" s="173">
        <v>7</v>
      </c>
      <c r="F687" s="175">
        <v>64</v>
      </c>
    </row>
    <row r="688" spans="1:6" ht="12.75">
      <c r="A688" s="9" t="s">
        <v>535</v>
      </c>
      <c r="B688" s="173">
        <v>171</v>
      </c>
      <c r="C688" s="173">
        <v>15</v>
      </c>
      <c r="D688" s="190">
        <v>164</v>
      </c>
      <c r="E688" s="173">
        <v>31</v>
      </c>
      <c r="F688" s="175">
        <v>144</v>
      </c>
    </row>
    <row r="689" spans="1:6" ht="12.75">
      <c r="A689" s="9" t="s">
        <v>409</v>
      </c>
      <c r="B689" s="173">
        <v>167</v>
      </c>
      <c r="C689" s="173">
        <v>18</v>
      </c>
      <c r="D689" s="190">
        <v>161</v>
      </c>
      <c r="E689" s="173">
        <v>28</v>
      </c>
      <c r="F689" s="175">
        <v>153</v>
      </c>
    </row>
    <row r="690" spans="1:6" ht="12.75">
      <c r="A690" s="9" t="s">
        <v>410</v>
      </c>
      <c r="B690" s="173">
        <v>101</v>
      </c>
      <c r="C690" s="173">
        <v>13</v>
      </c>
      <c r="D690" s="190">
        <v>105</v>
      </c>
      <c r="E690" s="173">
        <v>15</v>
      </c>
      <c r="F690" s="175">
        <v>104</v>
      </c>
    </row>
    <row r="691" spans="1:6" ht="12.75">
      <c r="A691" s="9" t="s">
        <v>411</v>
      </c>
      <c r="B691" s="173">
        <v>42</v>
      </c>
      <c r="C691" s="173">
        <v>15</v>
      </c>
      <c r="D691" s="190">
        <v>40</v>
      </c>
      <c r="E691" s="173">
        <v>21</v>
      </c>
      <c r="F691" s="175">
        <v>35</v>
      </c>
    </row>
    <row r="692" spans="1:6" ht="12.75">
      <c r="A692" s="9" t="s">
        <v>536</v>
      </c>
      <c r="B692" s="173">
        <v>1244</v>
      </c>
      <c r="C692" s="186">
        <v>377</v>
      </c>
      <c r="D692" s="192">
        <v>1166</v>
      </c>
      <c r="E692" s="186">
        <v>465</v>
      </c>
      <c r="F692" s="177">
        <v>1090</v>
      </c>
    </row>
    <row r="693" spans="1:6" ht="12.75">
      <c r="A693" s="32" t="s">
        <v>2</v>
      </c>
      <c r="B693" s="16">
        <f>SUM(B665:B692)</f>
        <v>5843</v>
      </c>
      <c r="C693" s="16">
        <f>SUM(C665:C692)</f>
        <v>1275</v>
      </c>
      <c r="D693" s="16">
        <f>SUM(D665:D692)</f>
        <v>5857</v>
      </c>
      <c r="E693" s="16">
        <f>SUM(E665:E692)</f>
        <v>1803</v>
      </c>
      <c r="F693" s="16">
        <f>SUM(F665:F692)</f>
        <v>5122</v>
      </c>
    </row>
    <row r="694" spans="1:6" ht="13.5" thickBot="1">
      <c r="A694" s="79"/>
      <c r="B694" s="17"/>
      <c r="C694" s="17"/>
      <c r="D694" s="17"/>
      <c r="E694" s="17"/>
      <c r="F694" s="17"/>
    </row>
    <row r="695" spans="1:6" ht="13.5" thickBot="1">
      <c r="A695" s="18" t="s">
        <v>83</v>
      </c>
      <c r="B695" s="6"/>
      <c r="C695" s="6"/>
      <c r="D695" s="6"/>
      <c r="E695" s="6"/>
      <c r="F695" s="6"/>
    </row>
    <row r="696" spans="1:6" ht="12.75">
      <c r="A696" s="86" t="s">
        <v>666</v>
      </c>
      <c r="B696" s="189">
        <v>178</v>
      </c>
      <c r="C696" s="205">
        <v>32</v>
      </c>
      <c r="D696" s="188">
        <v>168</v>
      </c>
      <c r="E696" s="173">
        <v>79</v>
      </c>
      <c r="F696" s="175">
        <v>115</v>
      </c>
    </row>
    <row r="697" spans="1:6" ht="12.75">
      <c r="A697" s="86" t="s">
        <v>667</v>
      </c>
      <c r="B697" s="189">
        <v>556</v>
      </c>
      <c r="C697" s="206">
        <v>77</v>
      </c>
      <c r="D697" s="190">
        <v>539</v>
      </c>
      <c r="E697" s="173">
        <v>263</v>
      </c>
      <c r="F697" s="175">
        <v>361</v>
      </c>
    </row>
    <row r="698" spans="1:6" ht="12.75">
      <c r="A698" s="86" t="s">
        <v>668</v>
      </c>
      <c r="B698" s="189">
        <v>404</v>
      </c>
      <c r="C698" s="206">
        <v>47</v>
      </c>
      <c r="D698" s="190">
        <v>385</v>
      </c>
      <c r="E698" s="173">
        <v>187</v>
      </c>
      <c r="F698" s="175">
        <v>249</v>
      </c>
    </row>
    <row r="699" spans="1:6" ht="12.75">
      <c r="A699" s="86" t="s">
        <v>669</v>
      </c>
      <c r="B699" s="189">
        <v>392</v>
      </c>
      <c r="C699" s="206">
        <v>40</v>
      </c>
      <c r="D699" s="190">
        <v>392</v>
      </c>
      <c r="E699" s="173">
        <v>172</v>
      </c>
      <c r="F699" s="175">
        <v>254</v>
      </c>
    </row>
    <row r="700" spans="1:6" ht="12.75">
      <c r="A700" s="86" t="s">
        <v>670</v>
      </c>
      <c r="B700" s="189">
        <v>151</v>
      </c>
      <c r="C700" s="206">
        <v>7</v>
      </c>
      <c r="D700" s="190">
        <v>153</v>
      </c>
      <c r="E700" s="173">
        <v>44</v>
      </c>
      <c r="F700" s="175">
        <v>115</v>
      </c>
    </row>
    <row r="701" spans="1:6" ht="12.75">
      <c r="A701" s="86" t="s">
        <v>671</v>
      </c>
      <c r="B701" s="189">
        <v>416</v>
      </c>
      <c r="C701" s="206">
        <v>44</v>
      </c>
      <c r="D701" s="190">
        <v>413</v>
      </c>
      <c r="E701" s="173">
        <v>172</v>
      </c>
      <c r="F701" s="175">
        <v>280</v>
      </c>
    </row>
    <row r="702" spans="1:6" ht="12.75">
      <c r="A702" s="86" t="s">
        <v>672</v>
      </c>
      <c r="B702" s="189">
        <v>307</v>
      </c>
      <c r="C702" s="206">
        <v>52</v>
      </c>
      <c r="D702" s="190">
        <v>319</v>
      </c>
      <c r="E702" s="173">
        <v>144</v>
      </c>
      <c r="F702" s="175">
        <v>228</v>
      </c>
    </row>
    <row r="703" spans="1:6" ht="12.75">
      <c r="A703" s="86" t="s">
        <v>673</v>
      </c>
      <c r="B703" s="189">
        <v>123</v>
      </c>
      <c r="C703" s="206">
        <v>23</v>
      </c>
      <c r="D703" s="190">
        <v>136</v>
      </c>
      <c r="E703" s="173">
        <v>69</v>
      </c>
      <c r="F703" s="175">
        <v>94</v>
      </c>
    </row>
    <row r="704" spans="1:6" ht="12.75">
      <c r="A704" s="86" t="s">
        <v>674</v>
      </c>
      <c r="B704" s="189">
        <v>414</v>
      </c>
      <c r="C704" s="206">
        <v>61</v>
      </c>
      <c r="D704" s="190">
        <v>398</v>
      </c>
      <c r="E704" s="173">
        <v>194</v>
      </c>
      <c r="F704" s="175">
        <v>271</v>
      </c>
    </row>
    <row r="705" spans="1:6" ht="12.75">
      <c r="A705" s="86" t="s">
        <v>675</v>
      </c>
      <c r="B705" s="189">
        <v>121</v>
      </c>
      <c r="C705" s="206">
        <v>8</v>
      </c>
      <c r="D705" s="190">
        <v>124</v>
      </c>
      <c r="E705" s="173">
        <v>34</v>
      </c>
      <c r="F705" s="175">
        <v>97</v>
      </c>
    </row>
    <row r="706" spans="1:6" ht="12.75">
      <c r="A706" s="86" t="s">
        <v>676</v>
      </c>
      <c r="B706" s="189">
        <v>276</v>
      </c>
      <c r="C706" s="206">
        <v>46</v>
      </c>
      <c r="D706" s="190">
        <v>278</v>
      </c>
      <c r="E706" s="173">
        <v>159</v>
      </c>
      <c r="F706" s="175">
        <v>162</v>
      </c>
    </row>
    <row r="707" spans="1:6" ht="12.75">
      <c r="A707" s="86" t="s">
        <v>677</v>
      </c>
      <c r="B707" s="189">
        <v>182</v>
      </c>
      <c r="C707" s="206">
        <v>38</v>
      </c>
      <c r="D707" s="190">
        <v>170</v>
      </c>
      <c r="E707" s="173">
        <v>88</v>
      </c>
      <c r="F707" s="175">
        <v>122</v>
      </c>
    </row>
    <row r="708" spans="1:6" ht="12.75">
      <c r="A708" s="86" t="s">
        <v>678</v>
      </c>
      <c r="B708" s="189">
        <v>447</v>
      </c>
      <c r="C708" s="206">
        <v>52</v>
      </c>
      <c r="D708" s="190">
        <v>442</v>
      </c>
      <c r="E708" s="173">
        <v>213</v>
      </c>
      <c r="F708" s="175">
        <v>282</v>
      </c>
    </row>
    <row r="709" spans="1:6" ht="12.75">
      <c r="A709" s="86" t="s">
        <v>679</v>
      </c>
      <c r="B709" s="189">
        <v>484</v>
      </c>
      <c r="C709" s="206">
        <v>79</v>
      </c>
      <c r="D709" s="190">
        <v>465</v>
      </c>
      <c r="E709" s="173">
        <v>250</v>
      </c>
      <c r="F709" s="175">
        <v>295</v>
      </c>
    </row>
    <row r="710" spans="1:6" ht="12.75">
      <c r="A710" s="86" t="s">
        <v>680</v>
      </c>
      <c r="B710" s="189">
        <v>334</v>
      </c>
      <c r="C710" s="206">
        <v>41</v>
      </c>
      <c r="D710" s="190">
        <v>326</v>
      </c>
      <c r="E710" s="173">
        <v>142</v>
      </c>
      <c r="F710" s="175">
        <v>227</v>
      </c>
    </row>
    <row r="711" spans="1:6" ht="12.75">
      <c r="A711" s="86" t="s">
        <v>681</v>
      </c>
      <c r="B711" s="189">
        <v>396</v>
      </c>
      <c r="C711" s="206">
        <v>34</v>
      </c>
      <c r="D711" s="190">
        <v>391</v>
      </c>
      <c r="E711" s="173">
        <v>151</v>
      </c>
      <c r="F711" s="175">
        <v>278</v>
      </c>
    </row>
    <row r="712" spans="1:6" ht="12.75">
      <c r="A712" s="86" t="s">
        <v>682</v>
      </c>
      <c r="B712" s="189">
        <v>405</v>
      </c>
      <c r="C712" s="206">
        <v>62</v>
      </c>
      <c r="D712" s="190">
        <v>385</v>
      </c>
      <c r="E712" s="173">
        <v>198</v>
      </c>
      <c r="F712" s="175">
        <v>249</v>
      </c>
    </row>
    <row r="713" spans="1:6" ht="12.75">
      <c r="A713" s="86" t="s">
        <v>683</v>
      </c>
      <c r="B713" s="189">
        <v>466</v>
      </c>
      <c r="C713" s="206">
        <v>88</v>
      </c>
      <c r="D713" s="190">
        <v>436</v>
      </c>
      <c r="E713" s="173">
        <v>234</v>
      </c>
      <c r="F713" s="175">
        <v>291</v>
      </c>
    </row>
    <row r="714" spans="1:6" ht="12.75">
      <c r="A714" s="86" t="s">
        <v>684</v>
      </c>
      <c r="B714" s="189">
        <v>282</v>
      </c>
      <c r="C714" s="206">
        <v>52</v>
      </c>
      <c r="D714" s="190">
        <v>272</v>
      </c>
      <c r="E714" s="173">
        <v>138</v>
      </c>
      <c r="F714" s="175">
        <v>187</v>
      </c>
    </row>
    <row r="715" spans="1:6" ht="12.75">
      <c r="A715" s="86" t="s">
        <v>685</v>
      </c>
      <c r="B715" s="189">
        <v>302</v>
      </c>
      <c r="C715" s="206">
        <v>36</v>
      </c>
      <c r="D715" s="190">
        <v>293</v>
      </c>
      <c r="E715" s="173">
        <v>101</v>
      </c>
      <c r="F715" s="175">
        <v>233</v>
      </c>
    </row>
    <row r="716" spans="1:6" ht="12.75">
      <c r="A716" s="86" t="s">
        <v>57</v>
      </c>
      <c r="B716" s="189">
        <v>909</v>
      </c>
      <c r="C716" s="208">
        <v>238</v>
      </c>
      <c r="D716" s="192">
        <v>887</v>
      </c>
      <c r="E716" s="186">
        <v>388</v>
      </c>
      <c r="F716" s="175">
        <v>745</v>
      </c>
    </row>
    <row r="717" spans="1:6" ht="12.75">
      <c r="A717" s="32" t="s">
        <v>2</v>
      </c>
      <c r="B717" s="16">
        <f>SUM(B696:B716)</f>
        <v>7545</v>
      </c>
      <c r="C717" s="16">
        <f>SUM(C696:C716)</f>
        <v>1157</v>
      </c>
      <c r="D717" s="16">
        <f>SUM(D696:D716)</f>
        <v>7372</v>
      </c>
      <c r="E717" s="16">
        <f>SUM(E696:E716)</f>
        <v>3420</v>
      </c>
      <c r="F717" s="16">
        <f>SUM(F696:F716)</f>
        <v>5135</v>
      </c>
    </row>
    <row r="718" spans="1:6" ht="13.5" thickBot="1">
      <c r="A718" s="78"/>
      <c r="B718" s="17"/>
      <c r="C718" s="17"/>
      <c r="D718" s="17"/>
      <c r="E718" s="17"/>
      <c r="F718" s="17"/>
    </row>
    <row r="719" spans="1:6" ht="13.5" thickBot="1">
      <c r="A719" s="18" t="s">
        <v>84</v>
      </c>
      <c r="B719" s="6"/>
      <c r="C719" s="6"/>
      <c r="D719" s="6"/>
      <c r="E719" s="6"/>
      <c r="F719" s="6"/>
    </row>
    <row r="720" spans="1:6" ht="12.75">
      <c r="A720" s="86" t="s">
        <v>686</v>
      </c>
      <c r="B720" s="167">
        <v>304</v>
      </c>
      <c r="C720" s="167">
        <v>107</v>
      </c>
      <c r="D720" s="181">
        <v>241</v>
      </c>
      <c r="E720" s="167">
        <v>173</v>
      </c>
      <c r="F720" s="188">
        <v>172</v>
      </c>
    </row>
    <row r="721" spans="1:6" ht="12.75">
      <c r="A721" s="86" t="s">
        <v>687</v>
      </c>
      <c r="B721" s="173">
        <v>362</v>
      </c>
      <c r="C721" s="173">
        <v>69</v>
      </c>
      <c r="D721" s="183">
        <v>319</v>
      </c>
      <c r="E721" s="173">
        <v>151</v>
      </c>
      <c r="F721" s="190">
        <v>240</v>
      </c>
    </row>
    <row r="722" spans="1:6" ht="12.75">
      <c r="A722" s="86" t="s">
        <v>688</v>
      </c>
      <c r="B722" s="173">
        <v>234</v>
      </c>
      <c r="C722" s="173">
        <v>50</v>
      </c>
      <c r="D722" s="183">
        <v>212</v>
      </c>
      <c r="E722" s="173">
        <v>95</v>
      </c>
      <c r="F722" s="190">
        <v>170</v>
      </c>
    </row>
    <row r="723" spans="1:6" ht="12.75">
      <c r="A723" s="86" t="s">
        <v>689</v>
      </c>
      <c r="B723" s="173">
        <v>260</v>
      </c>
      <c r="C723" s="173">
        <v>43</v>
      </c>
      <c r="D723" s="183">
        <v>251</v>
      </c>
      <c r="E723" s="173">
        <v>100</v>
      </c>
      <c r="F723" s="190">
        <v>194</v>
      </c>
    </row>
    <row r="724" spans="1:6" ht="12.75">
      <c r="A724" s="86" t="s">
        <v>690</v>
      </c>
      <c r="B724" s="173">
        <v>358</v>
      </c>
      <c r="C724" s="173">
        <v>71</v>
      </c>
      <c r="D724" s="183">
        <v>329</v>
      </c>
      <c r="E724" s="173">
        <v>128</v>
      </c>
      <c r="F724" s="190">
        <v>271</v>
      </c>
    </row>
    <row r="725" spans="1:6" ht="12.75">
      <c r="A725" s="86" t="s">
        <v>691</v>
      </c>
      <c r="B725" s="173">
        <v>480</v>
      </c>
      <c r="C725" s="173">
        <v>142</v>
      </c>
      <c r="D725" s="183">
        <v>402</v>
      </c>
      <c r="E725" s="173">
        <v>246</v>
      </c>
      <c r="F725" s="190">
        <v>298</v>
      </c>
    </row>
    <row r="726" spans="1:6" ht="12.75">
      <c r="A726" s="86" t="s">
        <v>692</v>
      </c>
      <c r="B726" s="173">
        <v>294</v>
      </c>
      <c r="C726" s="173">
        <v>100</v>
      </c>
      <c r="D726" s="183">
        <v>227</v>
      </c>
      <c r="E726" s="173">
        <v>134</v>
      </c>
      <c r="F726" s="190">
        <v>195</v>
      </c>
    </row>
    <row r="727" spans="1:6" ht="12.75">
      <c r="A727" s="86" t="s">
        <v>693</v>
      </c>
      <c r="B727" s="173">
        <v>435</v>
      </c>
      <c r="C727" s="173">
        <v>75</v>
      </c>
      <c r="D727" s="183">
        <v>389</v>
      </c>
      <c r="E727" s="173">
        <v>164</v>
      </c>
      <c r="F727" s="190">
        <v>302</v>
      </c>
    </row>
    <row r="728" spans="1:6" ht="12.75">
      <c r="A728" s="86" t="s">
        <v>694</v>
      </c>
      <c r="B728" s="173">
        <v>409</v>
      </c>
      <c r="C728" s="173">
        <v>109</v>
      </c>
      <c r="D728" s="183">
        <v>345</v>
      </c>
      <c r="E728" s="173">
        <v>187</v>
      </c>
      <c r="F728" s="190">
        <v>268</v>
      </c>
    </row>
    <row r="729" spans="1:6" ht="12.75">
      <c r="A729" s="86" t="s">
        <v>695</v>
      </c>
      <c r="B729" s="173">
        <v>201</v>
      </c>
      <c r="C729" s="173">
        <v>78</v>
      </c>
      <c r="D729" s="183">
        <v>142</v>
      </c>
      <c r="E729" s="173">
        <v>112</v>
      </c>
      <c r="F729" s="190">
        <v>111</v>
      </c>
    </row>
    <row r="730" spans="1:6" ht="12.75">
      <c r="A730" s="86" t="s">
        <v>696</v>
      </c>
      <c r="B730" s="173">
        <v>399</v>
      </c>
      <c r="C730" s="173">
        <v>114</v>
      </c>
      <c r="D730" s="183">
        <v>338</v>
      </c>
      <c r="E730" s="173">
        <v>181</v>
      </c>
      <c r="F730" s="190">
        <v>270</v>
      </c>
    </row>
    <row r="731" spans="1:6" ht="12.75">
      <c r="A731" s="240" t="s">
        <v>57</v>
      </c>
      <c r="B731" s="173">
        <v>1013</v>
      </c>
      <c r="C731" s="186">
        <v>302</v>
      </c>
      <c r="D731" s="183">
        <v>863</v>
      </c>
      <c r="E731" s="186">
        <v>440</v>
      </c>
      <c r="F731" s="192">
        <v>724</v>
      </c>
    </row>
    <row r="732" spans="1:6" ht="12.75">
      <c r="A732" s="32" t="s">
        <v>2</v>
      </c>
      <c r="B732" s="16">
        <f>SUM(B720:B731)</f>
        <v>4749</v>
      </c>
      <c r="C732" s="16">
        <f>SUM(C720:C731)</f>
        <v>1260</v>
      </c>
      <c r="D732" s="16">
        <f>SUM(D720:D731)</f>
        <v>4058</v>
      </c>
      <c r="E732" s="16">
        <f>SUM(E720:E731)</f>
        <v>2111</v>
      </c>
      <c r="F732" s="16">
        <f>SUM(F720:F731)</f>
        <v>3215</v>
      </c>
    </row>
    <row r="733" spans="1:6" ht="13.5" thickBot="1">
      <c r="A733" s="79"/>
      <c r="B733" s="17"/>
      <c r="C733" s="17"/>
      <c r="D733" s="17"/>
      <c r="E733" s="17"/>
      <c r="F733" s="17"/>
    </row>
    <row r="734" spans="1:6" ht="13.5" thickBot="1">
      <c r="A734" s="18" t="s">
        <v>85</v>
      </c>
      <c r="B734" s="5"/>
      <c r="C734" s="5"/>
      <c r="D734" s="5"/>
      <c r="E734" s="5"/>
      <c r="F734" s="5"/>
    </row>
    <row r="735" spans="1:6" ht="12.75">
      <c r="A735" s="9" t="s">
        <v>537</v>
      </c>
      <c r="B735" s="167">
        <v>625</v>
      </c>
      <c r="C735" s="187">
        <v>141</v>
      </c>
      <c r="D735" s="188">
        <v>563</v>
      </c>
      <c r="E735" s="205">
        <v>156</v>
      </c>
      <c r="F735" s="169">
        <v>546</v>
      </c>
    </row>
    <row r="736" spans="1:6" ht="12.75">
      <c r="A736" s="9" t="s">
        <v>538</v>
      </c>
      <c r="B736" s="170">
        <v>644</v>
      </c>
      <c r="C736" s="194">
        <v>105</v>
      </c>
      <c r="D736" s="219">
        <v>609</v>
      </c>
      <c r="E736" s="207">
        <v>121</v>
      </c>
      <c r="F736" s="172">
        <v>586</v>
      </c>
    </row>
    <row r="737" spans="1:6" ht="12.75">
      <c r="A737" s="9" t="s">
        <v>539</v>
      </c>
      <c r="B737" s="170">
        <v>761</v>
      </c>
      <c r="C737" s="194">
        <v>125</v>
      </c>
      <c r="D737" s="219">
        <v>708</v>
      </c>
      <c r="E737" s="207">
        <v>149</v>
      </c>
      <c r="F737" s="172">
        <v>683</v>
      </c>
    </row>
    <row r="738" spans="1:6" ht="12.75">
      <c r="A738" s="9" t="s">
        <v>540</v>
      </c>
      <c r="B738" s="170">
        <v>504</v>
      </c>
      <c r="C738" s="194">
        <v>117</v>
      </c>
      <c r="D738" s="219">
        <v>459</v>
      </c>
      <c r="E738" s="207">
        <v>144</v>
      </c>
      <c r="F738" s="172">
        <v>435</v>
      </c>
    </row>
    <row r="739" spans="1:6" ht="12.75">
      <c r="A739" s="9" t="s">
        <v>541</v>
      </c>
      <c r="B739" s="170">
        <v>780</v>
      </c>
      <c r="C739" s="194">
        <v>216</v>
      </c>
      <c r="D739" s="219">
        <v>682</v>
      </c>
      <c r="E739" s="207">
        <v>235</v>
      </c>
      <c r="F739" s="172">
        <v>665</v>
      </c>
    </row>
    <row r="740" spans="1:6" ht="12.75">
      <c r="A740" s="9" t="s">
        <v>542</v>
      </c>
      <c r="B740" s="170">
        <v>897</v>
      </c>
      <c r="C740" s="194">
        <v>144</v>
      </c>
      <c r="D740" s="219">
        <v>837</v>
      </c>
      <c r="E740" s="207">
        <v>176</v>
      </c>
      <c r="F740" s="172">
        <v>803</v>
      </c>
    </row>
    <row r="741" spans="1:6" ht="12.75">
      <c r="A741" s="9" t="s">
        <v>543</v>
      </c>
      <c r="B741" s="170">
        <v>780</v>
      </c>
      <c r="C741" s="194">
        <v>188</v>
      </c>
      <c r="D741" s="219">
        <v>713</v>
      </c>
      <c r="E741" s="207">
        <v>218</v>
      </c>
      <c r="F741" s="172">
        <v>675</v>
      </c>
    </row>
    <row r="742" spans="1:6" ht="12.75">
      <c r="A742" s="62" t="s">
        <v>544</v>
      </c>
      <c r="B742" s="170">
        <v>994</v>
      </c>
      <c r="C742" s="194">
        <v>241</v>
      </c>
      <c r="D742" s="219">
        <v>885</v>
      </c>
      <c r="E742" s="207">
        <v>280</v>
      </c>
      <c r="F742" s="172">
        <v>844</v>
      </c>
    </row>
    <row r="743" spans="1:6" ht="12.75">
      <c r="A743" s="62" t="s">
        <v>545</v>
      </c>
      <c r="B743" s="170">
        <v>734</v>
      </c>
      <c r="C743" s="194">
        <v>184</v>
      </c>
      <c r="D743" s="219">
        <v>652</v>
      </c>
      <c r="E743" s="207">
        <v>238</v>
      </c>
      <c r="F743" s="172">
        <v>602</v>
      </c>
    </row>
    <row r="744" spans="1:6" ht="12.75">
      <c r="A744" s="9">
        <v>10</v>
      </c>
      <c r="B744" s="170">
        <v>506</v>
      </c>
      <c r="C744" s="194">
        <v>131</v>
      </c>
      <c r="D744" s="219">
        <v>450</v>
      </c>
      <c r="E744" s="207">
        <v>147</v>
      </c>
      <c r="F744" s="172">
        <v>431</v>
      </c>
    </row>
    <row r="745" spans="1:6" ht="12.75">
      <c r="A745" s="9">
        <v>11</v>
      </c>
      <c r="B745" s="170">
        <v>475</v>
      </c>
      <c r="C745" s="194">
        <v>130</v>
      </c>
      <c r="D745" s="219">
        <v>406</v>
      </c>
      <c r="E745" s="207">
        <v>136</v>
      </c>
      <c r="F745" s="172">
        <v>396</v>
      </c>
    </row>
    <row r="746" spans="1:6" ht="12.75">
      <c r="A746" s="9">
        <v>12</v>
      </c>
      <c r="B746" s="170">
        <v>339</v>
      </c>
      <c r="C746" s="194">
        <v>96</v>
      </c>
      <c r="D746" s="219">
        <v>283</v>
      </c>
      <c r="E746" s="207">
        <v>100</v>
      </c>
      <c r="F746" s="172">
        <v>280</v>
      </c>
    </row>
    <row r="747" spans="1:6" ht="12.75">
      <c r="A747" s="9">
        <v>13</v>
      </c>
      <c r="B747" s="170">
        <v>221</v>
      </c>
      <c r="C747" s="194">
        <v>49</v>
      </c>
      <c r="D747" s="219">
        <v>212</v>
      </c>
      <c r="E747" s="207">
        <v>60</v>
      </c>
      <c r="F747" s="172">
        <v>194</v>
      </c>
    </row>
    <row r="748" spans="1:6" ht="12.75">
      <c r="A748" s="9">
        <v>14</v>
      </c>
      <c r="B748" s="170">
        <v>536</v>
      </c>
      <c r="C748" s="194">
        <v>129</v>
      </c>
      <c r="D748" s="219">
        <v>482</v>
      </c>
      <c r="E748" s="207">
        <v>151</v>
      </c>
      <c r="F748" s="172">
        <v>459</v>
      </c>
    </row>
    <row r="749" spans="1:6" ht="12.75">
      <c r="A749" s="9">
        <v>15</v>
      </c>
      <c r="B749" s="170">
        <v>648</v>
      </c>
      <c r="C749" s="194">
        <v>160</v>
      </c>
      <c r="D749" s="219">
        <v>583</v>
      </c>
      <c r="E749" s="207">
        <v>205</v>
      </c>
      <c r="F749" s="172">
        <v>537</v>
      </c>
    </row>
    <row r="750" spans="1:6" ht="12.75">
      <c r="A750" s="9">
        <v>16</v>
      </c>
      <c r="B750" s="170">
        <v>677</v>
      </c>
      <c r="C750" s="194">
        <v>191</v>
      </c>
      <c r="D750" s="219">
        <v>616</v>
      </c>
      <c r="E750" s="207">
        <v>238</v>
      </c>
      <c r="F750" s="172">
        <v>574</v>
      </c>
    </row>
    <row r="751" spans="1:6" ht="12.75">
      <c r="A751" s="9">
        <v>17</v>
      </c>
      <c r="B751" s="170">
        <v>421</v>
      </c>
      <c r="C751" s="194">
        <v>122</v>
      </c>
      <c r="D751" s="219">
        <v>367</v>
      </c>
      <c r="E751" s="207">
        <v>150</v>
      </c>
      <c r="F751" s="172">
        <v>343</v>
      </c>
    </row>
    <row r="752" spans="1:6" ht="12.75">
      <c r="A752" s="9">
        <v>18</v>
      </c>
      <c r="B752" s="170">
        <v>746</v>
      </c>
      <c r="C752" s="194">
        <v>177</v>
      </c>
      <c r="D752" s="219">
        <v>680</v>
      </c>
      <c r="E752" s="207">
        <v>217</v>
      </c>
      <c r="F752" s="172">
        <v>645</v>
      </c>
    </row>
    <row r="753" spans="1:6" ht="12.75">
      <c r="A753" s="9">
        <v>19</v>
      </c>
      <c r="B753" s="170">
        <v>524</v>
      </c>
      <c r="C753" s="194">
        <v>164</v>
      </c>
      <c r="D753" s="219">
        <v>462</v>
      </c>
      <c r="E753" s="207">
        <v>198</v>
      </c>
      <c r="F753" s="172">
        <v>435</v>
      </c>
    </row>
    <row r="754" spans="1:6" ht="12.75">
      <c r="A754" s="9">
        <v>20</v>
      </c>
      <c r="B754" s="170">
        <v>598</v>
      </c>
      <c r="C754" s="194">
        <v>170</v>
      </c>
      <c r="D754" s="219">
        <v>528</v>
      </c>
      <c r="E754" s="207">
        <v>205</v>
      </c>
      <c r="F754" s="172">
        <v>492</v>
      </c>
    </row>
    <row r="755" spans="1:6" ht="12.75">
      <c r="A755" s="9">
        <v>21</v>
      </c>
      <c r="B755" s="170">
        <v>414</v>
      </c>
      <c r="C755" s="194">
        <v>134</v>
      </c>
      <c r="D755" s="219">
        <v>351</v>
      </c>
      <c r="E755" s="207">
        <v>147</v>
      </c>
      <c r="F755" s="172">
        <v>340</v>
      </c>
    </row>
    <row r="756" spans="1:6" ht="12.75">
      <c r="A756" s="9">
        <v>22</v>
      </c>
      <c r="B756" s="170">
        <v>492</v>
      </c>
      <c r="C756" s="194">
        <v>133</v>
      </c>
      <c r="D756" s="219">
        <v>451</v>
      </c>
      <c r="E756" s="207">
        <v>166</v>
      </c>
      <c r="F756" s="172">
        <v>418</v>
      </c>
    </row>
    <row r="757" spans="1:6" ht="12.75">
      <c r="A757" s="9">
        <v>23</v>
      </c>
      <c r="B757" s="170">
        <v>513</v>
      </c>
      <c r="C757" s="194">
        <v>158</v>
      </c>
      <c r="D757" s="219">
        <v>446</v>
      </c>
      <c r="E757" s="207">
        <v>174</v>
      </c>
      <c r="F757" s="172">
        <v>425</v>
      </c>
    </row>
    <row r="758" spans="1:6" ht="12.75">
      <c r="A758" s="9">
        <v>24</v>
      </c>
      <c r="B758" s="170">
        <v>340</v>
      </c>
      <c r="C758" s="194">
        <v>132</v>
      </c>
      <c r="D758" s="219">
        <v>280</v>
      </c>
      <c r="E758" s="207">
        <v>141</v>
      </c>
      <c r="F758" s="172">
        <v>269</v>
      </c>
    </row>
    <row r="759" spans="1:6" ht="12.75">
      <c r="A759" s="9">
        <v>25</v>
      </c>
      <c r="B759" s="170">
        <v>609</v>
      </c>
      <c r="C759" s="194">
        <v>198</v>
      </c>
      <c r="D759" s="219">
        <v>568</v>
      </c>
      <c r="E759" s="207">
        <v>227</v>
      </c>
      <c r="F759" s="172">
        <v>532</v>
      </c>
    </row>
    <row r="760" spans="1:6" ht="12.75">
      <c r="A760" s="9">
        <v>26</v>
      </c>
      <c r="B760" s="170">
        <v>300</v>
      </c>
      <c r="C760" s="194">
        <v>120</v>
      </c>
      <c r="D760" s="219">
        <v>262</v>
      </c>
      <c r="E760" s="207">
        <v>134</v>
      </c>
      <c r="F760" s="172">
        <v>245</v>
      </c>
    </row>
    <row r="761" spans="1:6" ht="12.75">
      <c r="A761" s="9">
        <v>27</v>
      </c>
      <c r="B761" s="170">
        <v>599</v>
      </c>
      <c r="C761" s="194">
        <v>176</v>
      </c>
      <c r="D761" s="219">
        <v>510</v>
      </c>
      <c r="E761" s="207">
        <v>205</v>
      </c>
      <c r="F761" s="172">
        <v>481</v>
      </c>
    </row>
    <row r="762" spans="1:6" ht="12.75">
      <c r="A762" s="9">
        <v>28</v>
      </c>
      <c r="B762" s="170">
        <v>811</v>
      </c>
      <c r="C762" s="194">
        <v>228</v>
      </c>
      <c r="D762" s="219">
        <v>705</v>
      </c>
      <c r="E762" s="207">
        <v>277</v>
      </c>
      <c r="F762" s="172">
        <v>661</v>
      </c>
    </row>
    <row r="763" spans="1:6" ht="12.75">
      <c r="A763" s="9">
        <v>29</v>
      </c>
      <c r="B763" s="170">
        <v>368</v>
      </c>
      <c r="C763" s="194">
        <v>114</v>
      </c>
      <c r="D763" s="219">
        <v>303</v>
      </c>
      <c r="E763" s="207">
        <v>128</v>
      </c>
      <c r="F763" s="172">
        <v>291</v>
      </c>
    </row>
    <row r="764" spans="1:6" ht="12.75">
      <c r="A764" s="9">
        <v>30</v>
      </c>
      <c r="B764" s="170">
        <v>551</v>
      </c>
      <c r="C764" s="194">
        <v>168</v>
      </c>
      <c r="D764" s="219">
        <v>465</v>
      </c>
      <c r="E764" s="207">
        <v>187</v>
      </c>
      <c r="F764" s="172">
        <v>448</v>
      </c>
    </row>
    <row r="765" spans="1:6" ht="12.75">
      <c r="A765" s="9">
        <v>31</v>
      </c>
      <c r="B765" s="170">
        <v>127</v>
      </c>
      <c r="C765" s="194">
        <v>51</v>
      </c>
      <c r="D765" s="219">
        <v>110</v>
      </c>
      <c r="E765" s="207">
        <v>56</v>
      </c>
      <c r="F765" s="172">
        <v>105</v>
      </c>
    </row>
    <row r="766" spans="1:6" ht="12.75">
      <c r="A766" s="9">
        <v>32</v>
      </c>
      <c r="B766" s="170">
        <v>433</v>
      </c>
      <c r="C766" s="194">
        <v>161</v>
      </c>
      <c r="D766" s="219">
        <v>361</v>
      </c>
      <c r="E766" s="207">
        <v>179</v>
      </c>
      <c r="F766" s="172">
        <v>345</v>
      </c>
    </row>
    <row r="767" spans="1:6" ht="12.75">
      <c r="A767" s="9">
        <v>33</v>
      </c>
      <c r="B767" s="170">
        <v>256</v>
      </c>
      <c r="C767" s="194">
        <v>76</v>
      </c>
      <c r="D767" s="219">
        <v>231</v>
      </c>
      <c r="E767" s="207">
        <v>93</v>
      </c>
      <c r="F767" s="172">
        <v>215</v>
      </c>
    </row>
    <row r="768" spans="1:6" ht="12.75">
      <c r="A768" s="9">
        <v>34</v>
      </c>
      <c r="B768" s="170">
        <v>543</v>
      </c>
      <c r="C768" s="194">
        <v>155</v>
      </c>
      <c r="D768" s="219">
        <v>488</v>
      </c>
      <c r="E768" s="207">
        <v>183</v>
      </c>
      <c r="F768" s="172">
        <v>461</v>
      </c>
    </row>
    <row r="769" spans="1:6" ht="12.75">
      <c r="A769" s="9">
        <v>35</v>
      </c>
      <c r="B769" s="170">
        <v>276</v>
      </c>
      <c r="C769" s="194">
        <v>88</v>
      </c>
      <c r="D769" s="219">
        <v>241</v>
      </c>
      <c r="E769" s="207">
        <v>105</v>
      </c>
      <c r="F769" s="172">
        <v>223</v>
      </c>
    </row>
    <row r="770" spans="1:6" ht="12.75">
      <c r="A770" s="9">
        <v>36</v>
      </c>
      <c r="B770" s="170">
        <v>311</v>
      </c>
      <c r="C770" s="194">
        <v>58</v>
      </c>
      <c r="D770" s="219">
        <v>288</v>
      </c>
      <c r="E770" s="207">
        <v>71</v>
      </c>
      <c r="F770" s="172">
        <v>273</v>
      </c>
    </row>
    <row r="771" spans="1:6" ht="12.75">
      <c r="A771" s="9">
        <v>37</v>
      </c>
      <c r="B771" s="170">
        <v>609</v>
      </c>
      <c r="C771" s="194">
        <v>157</v>
      </c>
      <c r="D771" s="219">
        <v>528</v>
      </c>
      <c r="E771" s="207">
        <v>188</v>
      </c>
      <c r="F771" s="172">
        <v>489</v>
      </c>
    </row>
    <row r="772" spans="1:6" ht="12.75">
      <c r="A772" s="9">
        <v>38</v>
      </c>
      <c r="B772" s="170">
        <v>504</v>
      </c>
      <c r="C772" s="194">
        <v>211</v>
      </c>
      <c r="D772" s="219">
        <v>421</v>
      </c>
      <c r="E772" s="207">
        <v>251</v>
      </c>
      <c r="F772" s="172">
        <v>384</v>
      </c>
    </row>
    <row r="773" spans="1:6" ht="12.75">
      <c r="A773" s="9">
        <v>39</v>
      </c>
      <c r="B773" s="170">
        <v>834</v>
      </c>
      <c r="C773" s="194">
        <v>251</v>
      </c>
      <c r="D773" s="219">
        <v>695</v>
      </c>
      <c r="E773" s="207">
        <v>304</v>
      </c>
      <c r="F773" s="172">
        <v>645</v>
      </c>
    </row>
    <row r="774" spans="1:6" ht="12.75">
      <c r="A774" s="9">
        <v>40</v>
      </c>
      <c r="B774" s="170">
        <v>597</v>
      </c>
      <c r="C774" s="194">
        <v>199</v>
      </c>
      <c r="D774" s="219">
        <v>498</v>
      </c>
      <c r="E774" s="207">
        <v>227</v>
      </c>
      <c r="F774" s="172">
        <v>475</v>
      </c>
    </row>
    <row r="775" spans="1:6" ht="12.75">
      <c r="A775" s="9">
        <v>41</v>
      </c>
      <c r="B775" s="170">
        <v>512</v>
      </c>
      <c r="C775" s="194">
        <v>160</v>
      </c>
      <c r="D775" s="219">
        <v>437</v>
      </c>
      <c r="E775" s="207">
        <v>181</v>
      </c>
      <c r="F775" s="172">
        <v>419</v>
      </c>
    </row>
    <row r="776" spans="1:6" ht="12.75">
      <c r="A776" s="9">
        <v>42</v>
      </c>
      <c r="B776" s="170">
        <v>509</v>
      </c>
      <c r="C776" s="194">
        <v>217</v>
      </c>
      <c r="D776" s="219">
        <v>401</v>
      </c>
      <c r="E776" s="207">
        <v>238</v>
      </c>
      <c r="F776" s="172">
        <v>378</v>
      </c>
    </row>
    <row r="777" spans="1:6" ht="12.75">
      <c r="A777" s="9">
        <v>43</v>
      </c>
      <c r="B777" s="170">
        <v>464</v>
      </c>
      <c r="C777" s="194">
        <v>154</v>
      </c>
      <c r="D777" s="219">
        <v>404</v>
      </c>
      <c r="E777" s="207">
        <v>180</v>
      </c>
      <c r="F777" s="172">
        <v>379</v>
      </c>
    </row>
    <row r="778" spans="1:6" ht="12.75">
      <c r="A778" s="9">
        <v>44</v>
      </c>
      <c r="B778" s="170">
        <v>537</v>
      </c>
      <c r="C778" s="194">
        <v>241</v>
      </c>
      <c r="D778" s="219">
        <v>418</v>
      </c>
      <c r="E778" s="207">
        <v>276</v>
      </c>
      <c r="F778" s="172">
        <v>387</v>
      </c>
    </row>
    <row r="779" spans="1:6" ht="12.75">
      <c r="A779" s="9">
        <v>45</v>
      </c>
      <c r="B779" s="170">
        <v>466</v>
      </c>
      <c r="C779" s="194">
        <v>214</v>
      </c>
      <c r="D779" s="219">
        <v>358</v>
      </c>
      <c r="E779" s="207">
        <v>221</v>
      </c>
      <c r="F779" s="172">
        <v>347</v>
      </c>
    </row>
    <row r="780" spans="1:6" ht="12.75">
      <c r="A780" s="9">
        <v>46</v>
      </c>
      <c r="B780" s="170">
        <v>508</v>
      </c>
      <c r="C780" s="194">
        <v>155</v>
      </c>
      <c r="D780" s="219">
        <v>431</v>
      </c>
      <c r="E780" s="207">
        <v>197</v>
      </c>
      <c r="F780" s="172">
        <v>391</v>
      </c>
    </row>
    <row r="781" spans="1:6" ht="12.75">
      <c r="A781" s="9">
        <v>47</v>
      </c>
      <c r="B781" s="170">
        <v>610</v>
      </c>
      <c r="C781" s="194">
        <v>211</v>
      </c>
      <c r="D781" s="219">
        <v>529</v>
      </c>
      <c r="E781" s="207">
        <v>256</v>
      </c>
      <c r="F781" s="172">
        <v>487</v>
      </c>
    </row>
    <row r="782" spans="1:6" ht="12.75">
      <c r="A782" s="9">
        <v>48</v>
      </c>
      <c r="B782" s="170">
        <v>247</v>
      </c>
      <c r="C782" s="194">
        <v>121</v>
      </c>
      <c r="D782" s="219">
        <v>182</v>
      </c>
      <c r="E782" s="207">
        <v>126</v>
      </c>
      <c r="F782" s="172">
        <v>181</v>
      </c>
    </row>
    <row r="783" spans="1:6" ht="12.75">
      <c r="A783" s="9">
        <v>49</v>
      </c>
      <c r="B783" s="170">
        <v>314</v>
      </c>
      <c r="C783" s="194">
        <v>158</v>
      </c>
      <c r="D783" s="219">
        <v>240</v>
      </c>
      <c r="E783" s="207">
        <v>173</v>
      </c>
      <c r="F783" s="172">
        <v>221</v>
      </c>
    </row>
    <row r="784" spans="1:6" ht="12.75">
      <c r="A784" s="9">
        <v>50</v>
      </c>
      <c r="B784" s="170">
        <v>253</v>
      </c>
      <c r="C784" s="194">
        <v>115</v>
      </c>
      <c r="D784" s="219">
        <v>187</v>
      </c>
      <c r="E784" s="207">
        <v>127</v>
      </c>
      <c r="F784" s="172">
        <v>181</v>
      </c>
    </row>
    <row r="785" spans="1:6" ht="12.75">
      <c r="A785" s="62">
        <v>51</v>
      </c>
      <c r="B785" s="170">
        <v>425</v>
      </c>
      <c r="C785" s="194">
        <v>227</v>
      </c>
      <c r="D785" s="219">
        <v>316</v>
      </c>
      <c r="E785" s="207">
        <v>240</v>
      </c>
      <c r="F785" s="172">
        <v>301</v>
      </c>
    </row>
    <row r="786" spans="1:6" ht="12.75">
      <c r="A786" s="62">
        <v>52</v>
      </c>
      <c r="B786" s="170">
        <v>275</v>
      </c>
      <c r="C786" s="194">
        <v>142</v>
      </c>
      <c r="D786" s="219">
        <v>204</v>
      </c>
      <c r="E786" s="207">
        <v>155</v>
      </c>
      <c r="F786" s="172">
        <v>195</v>
      </c>
    </row>
    <row r="787" spans="1:6" ht="12.75">
      <c r="A787" s="9">
        <v>53</v>
      </c>
      <c r="B787" s="170">
        <v>358</v>
      </c>
      <c r="C787" s="194">
        <v>199</v>
      </c>
      <c r="D787" s="219">
        <v>263</v>
      </c>
      <c r="E787" s="207">
        <v>218</v>
      </c>
      <c r="F787" s="172">
        <v>247</v>
      </c>
    </row>
    <row r="788" spans="1:6" ht="12.75">
      <c r="A788" s="9">
        <v>54</v>
      </c>
      <c r="B788" s="170">
        <v>267</v>
      </c>
      <c r="C788" s="194">
        <v>197</v>
      </c>
      <c r="D788" s="219">
        <v>182</v>
      </c>
      <c r="E788" s="207">
        <v>221</v>
      </c>
      <c r="F788" s="172">
        <v>165</v>
      </c>
    </row>
    <row r="789" spans="1:6" ht="12.75">
      <c r="A789" s="9">
        <v>55</v>
      </c>
      <c r="B789" s="170">
        <v>238</v>
      </c>
      <c r="C789" s="194">
        <v>161</v>
      </c>
      <c r="D789" s="219">
        <v>161</v>
      </c>
      <c r="E789" s="207">
        <v>167</v>
      </c>
      <c r="F789" s="172">
        <v>156</v>
      </c>
    </row>
    <row r="790" spans="1:6" ht="12.75">
      <c r="A790" s="9">
        <v>56</v>
      </c>
      <c r="B790" s="170">
        <v>253</v>
      </c>
      <c r="C790" s="194">
        <v>171</v>
      </c>
      <c r="D790" s="219">
        <v>169</v>
      </c>
      <c r="E790" s="207">
        <v>190</v>
      </c>
      <c r="F790" s="172">
        <v>152</v>
      </c>
    </row>
    <row r="791" spans="1:6" ht="12.75">
      <c r="A791" s="9">
        <v>57</v>
      </c>
      <c r="B791" s="170">
        <v>293</v>
      </c>
      <c r="C791" s="194">
        <v>191</v>
      </c>
      <c r="D791" s="219">
        <v>209</v>
      </c>
      <c r="E791" s="207">
        <v>208</v>
      </c>
      <c r="F791" s="172">
        <v>198</v>
      </c>
    </row>
    <row r="792" spans="1:6" ht="12.75">
      <c r="A792" s="9">
        <v>58</v>
      </c>
      <c r="B792" s="170">
        <v>309</v>
      </c>
      <c r="C792" s="194">
        <v>221</v>
      </c>
      <c r="D792" s="219">
        <v>216</v>
      </c>
      <c r="E792" s="207">
        <v>260</v>
      </c>
      <c r="F792" s="172">
        <v>187</v>
      </c>
    </row>
    <row r="793" spans="1:6" ht="12.75">
      <c r="A793" s="9">
        <v>59</v>
      </c>
      <c r="B793" s="170">
        <v>188</v>
      </c>
      <c r="C793" s="194">
        <v>126</v>
      </c>
      <c r="D793" s="219">
        <v>125</v>
      </c>
      <c r="E793" s="207">
        <v>140</v>
      </c>
      <c r="F793" s="172">
        <v>115</v>
      </c>
    </row>
    <row r="794" spans="1:6" ht="12.75">
      <c r="A794" s="9">
        <v>60</v>
      </c>
      <c r="B794" s="170">
        <v>175</v>
      </c>
      <c r="C794" s="194">
        <v>139</v>
      </c>
      <c r="D794" s="219">
        <v>122</v>
      </c>
      <c r="E794" s="207">
        <v>149</v>
      </c>
      <c r="F794" s="172">
        <v>115</v>
      </c>
    </row>
    <row r="795" spans="1:6" ht="12.75">
      <c r="A795" s="9">
        <v>61</v>
      </c>
      <c r="B795" s="170">
        <v>584</v>
      </c>
      <c r="C795" s="194">
        <v>162</v>
      </c>
      <c r="D795" s="219">
        <v>533</v>
      </c>
      <c r="E795" s="207">
        <v>190</v>
      </c>
      <c r="F795" s="172">
        <v>516</v>
      </c>
    </row>
    <row r="796" spans="1:6" ht="12.75">
      <c r="A796" s="9">
        <v>62</v>
      </c>
      <c r="B796" s="170">
        <v>218</v>
      </c>
      <c r="C796" s="194">
        <v>101</v>
      </c>
      <c r="D796" s="219">
        <v>174</v>
      </c>
      <c r="E796" s="207">
        <v>115</v>
      </c>
      <c r="F796" s="172">
        <v>165</v>
      </c>
    </row>
    <row r="797" spans="1:6" ht="12.75">
      <c r="A797" s="9">
        <v>63</v>
      </c>
      <c r="B797" s="170">
        <v>558</v>
      </c>
      <c r="C797" s="194">
        <v>111</v>
      </c>
      <c r="D797" s="219">
        <v>537</v>
      </c>
      <c r="E797" s="207">
        <v>123</v>
      </c>
      <c r="F797" s="172">
        <v>522</v>
      </c>
    </row>
    <row r="798" spans="1:6" ht="12.75">
      <c r="A798" s="9">
        <v>64</v>
      </c>
      <c r="B798" s="170">
        <v>285</v>
      </c>
      <c r="C798" s="194">
        <v>62</v>
      </c>
      <c r="D798" s="219">
        <v>267</v>
      </c>
      <c r="E798" s="207">
        <v>75</v>
      </c>
      <c r="F798" s="172">
        <v>258</v>
      </c>
    </row>
    <row r="799" spans="1:6" ht="12.75">
      <c r="A799" s="9">
        <v>65</v>
      </c>
      <c r="B799" s="170">
        <v>414</v>
      </c>
      <c r="C799" s="194">
        <v>115</v>
      </c>
      <c r="D799" s="219">
        <v>374</v>
      </c>
      <c r="E799" s="207">
        <v>137</v>
      </c>
      <c r="F799" s="172">
        <v>351</v>
      </c>
    </row>
    <row r="800" spans="1:6" ht="12.75">
      <c r="A800" s="9">
        <v>66</v>
      </c>
      <c r="B800" s="170">
        <v>454</v>
      </c>
      <c r="C800" s="194">
        <v>105</v>
      </c>
      <c r="D800" s="219">
        <v>420</v>
      </c>
      <c r="E800" s="207">
        <v>142</v>
      </c>
      <c r="F800" s="172">
        <v>390</v>
      </c>
    </row>
    <row r="801" spans="1:6" ht="12.75">
      <c r="A801" s="9">
        <v>67</v>
      </c>
      <c r="B801" s="170">
        <v>213</v>
      </c>
      <c r="C801" s="194">
        <v>55</v>
      </c>
      <c r="D801" s="219">
        <v>194</v>
      </c>
      <c r="E801" s="207">
        <v>66</v>
      </c>
      <c r="F801" s="172">
        <v>186</v>
      </c>
    </row>
    <row r="802" spans="1:6" ht="12.75">
      <c r="A802" s="9">
        <v>68</v>
      </c>
      <c r="B802" s="170">
        <v>371</v>
      </c>
      <c r="C802" s="194">
        <v>117</v>
      </c>
      <c r="D802" s="219">
        <v>324</v>
      </c>
      <c r="E802" s="207">
        <v>133</v>
      </c>
      <c r="F802" s="172">
        <v>308</v>
      </c>
    </row>
    <row r="803" spans="1:6" ht="12.75">
      <c r="A803" s="9">
        <v>69</v>
      </c>
      <c r="B803" s="170">
        <v>358</v>
      </c>
      <c r="C803" s="194">
        <v>202</v>
      </c>
      <c r="D803" s="219">
        <v>273</v>
      </c>
      <c r="E803" s="207">
        <v>209</v>
      </c>
      <c r="F803" s="172">
        <v>265</v>
      </c>
    </row>
    <row r="804" spans="1:6" ht="12.75">
      <c r="A804" s="273">
        <v>70</v>
      </c>
      <c r="B804" s="170">
        <v>252</v>
      </c>
      <c r="C804" s="194">
        <v>76</v>
      </c>
      <c r="D804" s="219">
        <v>220</v>
      </c>
      <c r="E804" s="207">
        <v>93</v>
      </c>
      <c r="F804" s="172">
        <v>204</v>
      </c>
    </row>
    <row r="805" spans="1:6" ht="12.75">
      <c r="A805" s="239" t="s">
        <v>782</v>
      </c>
      <c r="B805" s="170">
        <v>3369</v>
      </c>
      <c r="C805" s="194">
        <v>1255</v>
      </c>
      <c r="D805" s="219">
        <v>3102</v>
      </c>
      <c r="E805" s="207">
        <v>1393</v>
      </c>
      <c r="F805" s="172">
        <v>2944</v>
      </c>
    </row>
    <row r="806" spans="1:6" ht="12.75">
      <c r="A806" s="239" t="s">
        <v>777</v>
      </c>
      <c r="B806" s="170">
        <v>28</v>
      </c>
      <c r="C806" s="194">
        <v>15</v>
      </c>
      <c r="D806" s="219">
        <v>20</v>
      </c>
      <c r="E806" s="207">
        <v>16</v>
      </c>
      <c r="F806" s="172">
        <v>18</v>
      </c>
    </row>
    <row r="807" spans="1:6" ht="12.75">
      <c r="A807" s="239" t="s">
        <v>779</v>
      </c>
      <c r="B807" s="170">
        <v>1348</v>
      </c>
      <c r="C807" s="194">
        <v>589</v>
      </c>
      <c r="D807" s="219">
        <v>1169</v>
      </c>
      <c r="E807" s="207">
        <v>654</v>
      </c>
      <c r="F807" s="172">
        <v>1105</v>
      </c>
    </row>
    <row r="808" spans="1:6" ht="12.75">
      <c r="A808" s="239" t="s">
        <v>778</v>
      </c>
      <c r="B808" s="170">
        <v>47</v>
      </c>
      <c r="C808" s="194">
        <v>35</v>
      </c>
      <c r="D808" s="219">
        <v>36</v>
      </c>
      <c r="E808" s="207">
        <v>34</v>
      </c>
      <c r="F808" s="172">
        <v>38</v>
      </c>
    </row>
    <row r="809" spans="1:6" ht="12.75">
      <c r="A809" s="237" t="s">
        <v>780</v>
      </c>
      <c r="B809" s="170">
        <v>3272</v>
      </c>
      <c r="C809" s="194">
        <v>1393</v>
      </c>
      <c r="D809" s="219">
        <v>2883</v>
      </c>
      <c r="E809" s="207">
        <v>1531</v>
      </c>
      <c r="F809" s="172">
        <v>2753</v>
      </c>
    </row>
    <row r="810" spans="1:6" ht="12.75">
      <c r="A810" s="237" t="s">
        <v>781</v>
      </c>
      <c r="B810" s="178">
        <v>4381</v>
      </c>
      <c r="C810" s="195">
        <v>2862</v>
      </c>
      <c r="D810" s="202">
        <v>3522</v>
      </c>
      <c r="E810" s="214">
        <v>3121</v>
      </c>
      <c r="F810" s="180">
        <v>3270</v>
      </c>
    </row>
    <row r="811" spans="1:6" ht="12.75">
      <c r="A811" s="32" t="s">
        <v>2</v>
      </c>
      <c r="B811" s="16">
        <f>SUM(B735:B810)</f>
        <v>45250</v>
      </c>
      <c r="C811" s="16">
        <f>SUM(C735:C810)</f>
        <v>16723</v>
      </c>
      <c r="D811" s="16">
        <f>SUM(D735:D810)</f>
        <v>38981</v>
      </c>
      <c r="E811" s="16">
        <f>SUM(E735:E810)</f>
        <v>18922</v>
      </c>
      <c r="F811" s="16">
        <f>SUM(F735:F810)</f>
        <v>36845</v>
      </c>
    </row>
    <row r="812" spans="1:6" ht="13.5" thickBot="1">
      <c r="A812" s="35"/>
      <c r="B812" s="17"/>
      <c r="C812" s="17"/>
      <c r="D812" s="17"/>
      <c r="E812" s="17"/>
      <c r="F812" s="17"/>
    </row>
    <row r="813" spans="1:6" ht="13.5" thickBot="1">
      <c r="A813" s="18" t="s">
        <v>86</v>
      </c>
      <c r="B813" s="5"/>
      <c r="C813" s="5"/>
      <c r="D813" s="5"/>
      <c r="E813" s="5"/>
      <c r="F813" s="5"/>
    </row>
    <row r="814" spans="1:6" ht="12.75">
      <c r="A814" s="86" t="s">
        <v>218</v>
      </c>
      <c r="B814" s="167">
        <v>93</v>
      </c>
      <c r="C814" s="167">
        <v>49</v>
      </c>
      <c r="D814" s="183">
        <v>62</v>
      </c>
      <c r="E814" s="189">
        <v>63</v>
      </c>
      <c r="F814" s="189">
        <v>49</v>
      </c>
    </row>
    <row r="815" spans="1:6" ht="12.75">
      <c r="A815" s="86" t="s">
        <v>219</v>
      </c>
      <c r="B815" s="173">
        <v>386</v>
      </c>
      <c r="C815" s="173">
        <v>307</v>
      </c>
      <c r="D815" s="183">
        <v>210</v>
      </c>
      <c r="E815" s="189">
        <v>360</v>
      </c>
      <c r="F815" s="189">
        <v>169</v>
      </c>
    </row>
    <row r="816" spans="1:6" ht="12.75">
      <c r="A816" s="86" t="s">
        <v>220</v>
      </c>
      <c r="B816" s="173">
        <v>321</v>
      </c>
      <c r="C816" s="173">
        <v>207</v>
      </c>
      <c r="D816" s="183">
        <v>23</v>
      </c>
      <c r="E816" s="189">
        <v>238</v>
      </c>
      <c r="F816" s="189">
        <v>202</v>
      </c>
    </row>
    <row r="817" spans="1:6" ht="12.75">
      <c r="A817" s="86" t="s">
        <v>221</v>
      </c>
      <c r="B817" s="173">
        <v>287</v>
      </c>
      <c r="C817" s="173">
        <v>172</v>
      </c>
      <c r="D817" s="183">
        <v>221</v>
      </c>
      <c r="E817" s="189">
        <v>215</v>
      </c>
      <c r="F817" s="189">
        <v>184</v>
      </c>
    </row>
    <row r="818" spans="1:6" ht="12.75">
      <c r="A818" s="86" t="s">
        <v>222</v>
      </c>
      <c r="B818" s="173">
        <v>304</v>
      </c>
      <c r="C818" s="173">
        <v>201</v>
      </c>
      <c r="D818" s="183">
        <v>210</v>
      </c>
      <c r="E818" s="189">
        <v>244</v>
      </c>
      <c r="F818" s="189">
        <v>176</v>
      </c>
    </row>
    <row r="819" spans="1:6" ht="12.75">
      <c r="A819" s="86" t="s">
        <v>223</v>
      </c>
      <c r="B819" s="173">
        <v>306</v>
      </c>
      <c r="C819" s="173">
        <v>287</v>
      </c>
      <c r="D819" s="183">
        <v>171</v>
      </c>
      <c r="E819" s="189">
        <v>325</v>
      </c>
      <c r="F819" s="189">
        <v>144</v>
      </c>
    </row>
    <row r="820" spans="1:6" ht="12.75">
      <c r="A820" s="86" t="s">
        <v>224</v>
      </c>
      <c r="B820" s="173">
        <v>290</v>
      </c>
      <c r="C820" s="173">
        <v>185</v>
      </c>
      <c r="D820" s="183">
        <v>197</v>
      </c>
      <c r="E820" s="189">
        <v>216</v>
      </c>
      <c r="F820" s="189">
        <v>172</v>
      </c>
    </row>
    <row r="821" spans="1:6" ht="12.75">
      <c r="A821" s="86" t="s">
        <v>225</v>
      </c>
      <c r="B821" s="173">
        <v>390</v>
      </c>
      <c r="C821" s="173">
        <v>350</v>
      </c>
      <c r="D821" s="183">
        <v>168</v>
      </c>
      <c r="E821" s="189">
        <v>425</v>
      </c>
      <c r="F821" s="189">
        <v>115</v>
      </c>
    </row>
    <row r="822" spans="1:6" ht="12.75">
      <c r="A822" s="86" t="s">
        <v>226</v>
      </c>
      <c r="B822" s="173">
        <v>297</v>
      </c>
      <c r="C822" s="173">
        <v>199</v>
      </c>
      <c r="D822" s="183">
        <v>222</v>
      </c>
      <c r="E822" s="189">
        <v>267</v>
      </c>
      <c r="F822" s="189">
        <v>163</v>
      </c>
    </row>
    <row r="823" spans="1:6" ht="12.75">
      <c r="A823" s="86" t="s">
        <v>227</v>
      </c>
      <c r="B823" s="173">
        <v>336</v>
      </c>
      <c r="C823" s="173">
        <v>239</v>
      </c>
      <c r="D823" s="183">
        <v>218</v>
      </c>
      <c r="E823" s="189">
        <v>297</v>
      </c>
      <c r="F823" s="189">
        <v>179</v>
      </c>
    </row>
    <row r="824" spans="1:6" ht="12.75">
      <c r="A824" s="86" t="s">
        <v>228</v>
      </c>
      <c r="B824" s="173">
        <v>223</v>
      </c>
      <c r="C824" s="173">
        <v>227</v>
      </c>
      <c r="D824" s="183">
        <v>143</v>
      </c>
      <c r="E824" s="189">
        <v>259</v>
      </c>
      <c r="F824" s="189">
        <v>117</v>
      </c>
    </row>
    <row r="825" spans="1:6" ht="12.75">
      <c r="A825" s="86" t="s">
        <v>229</v>
      </c>
      <c r="B825" s="173">
        <v>321</v>
      </c>
      <c r="C825" s="173">
        <v>176</v>
      </c>
      <c r="D825" s="183">
        <v>239</v>
      </c>
      <c r="E825" s="189">
        <v>220</v>
      </c>
      <c r="F825" s="189">
        <v>205</v>
      </c>
    </row>
    <row r="826" spans="1:6" ht="12.75">
      <c r="A826" s="86" t="s">
        <v>338</v>
      </c>
      <c r="B826" s="173">
        <v>193</v>
      </c>
      <c r="C826" s="173">
        <v>165</v>
      </c>
      <c r="D826" s="183">
        <v>119</v>
      </c>
      <c r="E826" s="189">
        <v>199</v>
      </c>
      <c r="F826" s="189">
        <v>91</v>
      </c>
    </row>
    <row r="827" spans="1:6" ht="12.75">
      <c r="A827" s="86" t="s">
        <v>230</v>
      </c>
      <c r="B827" s="173">
        <v>243</v>
      </c>
      <c r="C827" s="173">
        <v>236</v>
      </c>
      <c r="D827" s="183">
        <v>146</v>
      </c>
      <c r="E827" s="189">
        <v>267</v>
      </c>
      <c r="F827" s="189">
        <v>121</v>
      </c>
    </row>
    <row r="828" spans="1:6" ht="12.75">
      <c r="A828" s="86" t="s">
        <v>231</v>
      </c>
      <c r="B828" s="173">
        <v>203</v>
      </c>
      <c r="C828" s="173">
        <v>189</v>
      </c>
      <c r="D828" s="183">
        <v>128</v>
      </c>
      <c r="E828" s="189">
        <v>229</v>
      </c>
      <c r="F828" s="189">
        <v>94</v>
      </c>
    </row>
    <row r="829" spans="1:6" ht="12.75">
      <c r="A829" s="86" t="s">
        <v>232</v>
      </c>
      <c r="B829" s="173">
        <v>345</v>
      </c>
      <c r="C829" s="173">
        <v>336</v>
      </c>
      <c r="D829" s="183">
        <v>154</v>
      </c>
      <c r="E829" s="189">
        <v>384</v>
      </c>
      <c r="F829" s="189">
        <v>127</v>
      </c>
    </row>
    <row r="830" spans="1:6" ht="12.75">
      <c r="A830" s="86" t="s">
        <v>233</v>
      </c>
      <c r="B830" s="173">
        <v>275</v>
      </c>
      <c r="C830" s="173">
        <v>130</v>
      </c>
      <c r="D830" s="183">
        <v>214</v>
      </c>
      <c r="E830" s="189">
        <v>179</v>
      </c>
      <c r="F830" s="189">
        <v>169</v>
      </c>
    </row>
    <row r="831" spans="1:6" ht="12.75">
      <c r="A831" s="86" t="s">
        <v>234</v>
      </c>
      <c r="B831" s="173">
        <v>237</v>
      </c>
      <c r="C831" s="173">
        <v>242</v>
      </c>
      <c r="D831" s="183">
        <v>96</v>
      </c>
      <c r="E831" s="189">
        <v>269</v>
      </c>
      <c r="F831" s="189">
        <v>73</v>
      </c>
    </row>
    <row r="832" spans="1:6" ht="12.75">
      <c r="A832" s="86" t="s">
        <v>159</v>
      </c>
      <c r="B832" s="173">
        <v>438</v>
      </c>
      <c r="C832" s="173">
        <v>105</v>
      </c>
      <c r="D832" s="183">
        <v>30</v>
      </c>
      <c r="E832" s="189">
        <v>147</v>
      </c>
      <c r="F832" s="189">
        <v>354</v>
      </c>
    </row>
    <row r="833" spans="1:6" ht="12.75">
      <c r="A833" s="86" t="s">
        <v>160</v>
      </c>
      <c r="B833" s="173">
        <v>22</v>
      </c>
      <c r="C833" s="173">
        <v>2</v>
      </c>
      <c r="D833" s="183">
        <v>21</v>
      </c>
      <c r="E833" s="189">
        <v>3</v>
      </c>
      <c r="F833" s="189">
        <v>20</v>
      </c>
    </row>
    <row r="834" spans="1:6" ht="12.75">
      <c r="A834" s="86" t="s">
        <v>161</v>
      </c>
      <c r="B834" s="173">
        <v>443</v>
      </c>
      <c r="C834" s="173">
        <v>139</v>
      </c>
      <c r="D834" s="183">
        <v>369</v>
      </c>
      <c r="E834" s="189">
        <v>218</v>
      </c>
      <c r="F834" s="189">
        <v>304</v>
      </c>
    </row>
    <row r="835" spans="1:6" ht="12.75">
      <c r="A835" s="86" t="s">
        <v>162</v>
      </c>
      <c r="B835" s="173">
        <v>118</v>
      </c>
      <c r="C835" s="173">
        <v>20</v>
      </c>
      <c r="D835" s="183">
        <v>109</v>
      </c>
      <c r="E835" s="189">
        <v>33</v>
      </c>
      <c r="F835" s="189">
        <v>101</v>
      </c>
    </row>
    <row r="836" spans="1:6" ht="12.75">
      <c r="A836" s="86" t="s">
        <v>163</v>
      </c>
      <c r="B836" s="173">
        <v>183</v>
      </c>
      <c r="C836" s="173">
        <v>74</v>
      </c>
      <c r="D836" s="183">
        <v>139</v>
      </c>
      <c r="E836" s="189">
        <v>85</v>
      </c>
      <c r="F836" s="189">
        <v>132</v>
      </c>
    </row>
    <row r="837" spans="1:6" ht="12.75">
      <c r="A837" s="86" t="s">
        <v>164</v>
      </c>
      <c r="B837" s="173">
        <v>192</v>
      </c>
      <c r="C837" s="173">
        <v>67</v>
      </c>
      <c r="D837" s="183">
        <v>159</v>
      </c>
      <c r="E837" s="189">
        <v>101</v>
      </c>
      <c r="F837" s="189">
        <v>125</v>
      </c>
    </row>
    <row r="838" spans="1:6" ht="12.75">
      <c r="A838" s="86" t="s">
        <v>165</v>
      </c>
      <c r="B838" s="173">
        <v>52</v>
      </c>
      <c r="C838" s="173">
        <v>5</v>
      </c>
      <c r="D838" s="183">
        <v>52</v>
      </c>
      <c r="E838" s="189">
        <v>14</v>
      </c>
      <c r="F838" s="189">
        <v>43</v>
      </c>
    </row>
    <row r="839" spans="1:6" ht="12.75">
      <c r="A839" s="86" t="s">
        <v>533</v>
      </c>
      <c r="B839" s="173">
        <v>147</v>
      </c>
      <c r="C839" s="173">
        <v>34</v>
      </c>
      <c r="D839" s="183">
        <v>138</v>
      </c>
      <c r="E839" s="189">
        <v>49</v>
      </c>
      <c r="F839" s="189">
        <v>124</v>
      </c>
    </row>
    <row r="840" spans="1:6" ht="12.75">
      <c r="A840" s="86" t="s">
        <v>166</v>
      </c>
      <c r="B840" s="173">
        <v>378</v>
      </c>
      <c r="C840" s="173">
        <v>114</v>
      </c>
      <c r="D840" s="183">
        <v>310</v>
      </c>
      <c r="E840" s="189">
        <v>143</v>
      </c>
      <c r="F840" s="189">
        <v>286</v>
      </c>
    </row>
    <row r="841" spans="1:6" ht="12.75">
      <c r="A841" s="86" t="s">
        <v>167</v>
      </c>
      <c r="B841" s="173">
        <v>237</v>
      </c>
      <c r="C841" s="173">
        <v>62</v>
      </c>
      <c r="D841" s="183">
        <v>205</v>
      </c>
      <c r="E841" s="189">
        <v>86</v>
      </c>
      <c r="F841" s="189">
        <v>187</v>
      </c>
    </row>
    <row r="842" spans="1:6" ht="12.75">
      <c r="A842" s="86" t="s">
        <v>168</v>
      </c>
      <c r="B842" s="173">
        <v>605</v>
      </c>
      <c r="C842" s="173">
        <v>229</v>
      </c>
      <c r="D842" s="183">
        <v>500</v>
      </c>
      <c r="E842" s="189">
        <v>320</v>
      </c>
      <c r="F842" s="189">
        <v>430</v>
      </c>
    </row>
    <row r="843" spans="1:6" ht="12.75">
      <c r="A843" s="86" t="s">
        <v>169</v>
      </c>
      <c r="B843" s="173">
        <v>191</v>
      </c>
      <c r="C843" s="173">
        <v>62</v>
      </c>
      <c r="D843" s="183">
        <v>159</v>
      </c>
      <c r="E843" s="189">
        <v>86</v>
      </c>
      <c r="F843" s="189">
        <v>142</v>
      </c>
    </row>
    <row r="844" spans="1:6" ht="12.75">
      <c r="A844" s="86" t="s">
        <v>170</v>
      </c>
      <c r="B844" s="173">
        <v>129</v>
      </c>
      <c r="C844" s="173">
        <v>38</v>
      </c>
      <c r="D844" s="183">
        <v>114</v>
      </c>
      <c r="E844" s="189">
        <v>44</v>
      </c>
      <c r="F844" s="189">
        <v>109</v>
      </c>
    </row>
    <row r="845" spans="1:6" ht="12.75">
      <c r="A845" s="86" t="s">
        <v>171</v>
      </c>
      <c r="B845" s="173">
        <v>78</v>
      </c>
      <c r="C845" s="173">
        <v>25</v>
      </c>
      <c r="D845" s="183">
        <v>62</v>
      </c>
      <c r="E845" s="189">
        <v>40</v>
      </c>
      <c r="F845" s="189">
        <v>53</v>
      </c>
    </row>
    <row r="846" spans="1:6" ht="12.75">
      <c r="A846" s="86" t="s">
        <v>697</v>
      </c>
      <c r="B846" s="173">
        <v>2814</v>
      </c>
      <c r="C846" s="264">
        <v>3060</v>
      </c>
      <c r="D846" s="183">
        <v>1536</v>
      </c>
      <c r="E846" s="189">
        <v>3435</v>
      </c>
      <c r="F846" s="204">
        <v>1204</v>
      </c>
    </row>
    <row r="847" spans="1:6" ht="12.75">
      <c r="A847" s="86" t="s">
        <v>698</v>
      </c>
      <c r="B847" s="173">
        <v>46</v>
      </c>
      <c r="C847" s="186">
        <v>14</v>
      </c>
      <c r="D847" s="183">
        <v>37</v>
      </c>
      <c r="E847" s="189">
        <v>20</v>
      </c>
      <c r="F847" s="191">
        <v>34</v>
      </c>
    </row>
    <row r="848" spans="1:6" ht="12.75">
      <c r="A848" s="32" t="s">
        <v>2</v>
      </c>
      <c r="B848" s="16">
        <f>SUM(B814:B847)</f>
        <v>11123</v>
      </c>
      <c r="C848" s="16">
        <f>SUM(C814:C847)</f>
        <v>7947</v>
      </c>
      <c r="D848" s="16">
        <f>SUM(D814:D847)</f>
        <v>6881</v>
      </c>
      <c r="E848" s="16">
        <f>SUM(E814:E847)</f>
        <v>9480</v>
      </c>
      <c r="F848" s="16">
        <f>SUM(F814:F847)</f>
        <v>6198</v>
      </c>
    </row>
    <row r="849" spans="1:6" ht="13.5" thickBot="1">
      <c r="A849" s="78"/>
      <c r="B849" s="17"/>
      <c r="C849" s="17"/>
      <c r="D849" s="17"/>
      <c r="E849" s="17"/>
      <c r="F849" s="17"/>
    </row>
    <row r="850" spans="1:6" ht="13.5" thickBot="1">
      <c r="A850" s="18" t="s">
        <v>87</v>
      </c>
      <c r="B850" s="6"/>
      <c r="C850" s="6"/>
      <c r="D850" s="6"/>
      <c r="E850" s="6"/>
      <c r="F850" s="6"/>
    </row>
    <row r="851" spans="1:6" ht="12.75">
      <c r="A851" s="86" t="s">
        <v>699</v>
      </c>
      <c r="B851" s="167">
        <v>497</v>
      </c>
      <c r="C851" s="167">
        <v>112</v>
      </c>
      <c r="D851" s="221">
        <v>447</v>
      </c>
      <c r="E851" s="167">
        <v>192</v>
      </c>
      <c r="F851" s="188">
        <v>370</v>
      </c>
    </row>
    <row r="852" spans="1:6" ht="12.75">
      <c r="A852" s="86" t="s">
        <v>700</v>
      </c>
      <c r="B852" s="173">
        <v>425</v>
      </c>
      <c r="C852" s="173">
        <v>81</v>
      </c>
      <c r="D852" s="222">
        <v>394</v>
      </c>
      <c r="E852" s="173">
        <v>140</v>
      </c>
      <c r="F852" s="190">
        <v>333</v>
      </c>
    </row>
    <row r="853" spans="1:6" ht="12.75">
      <c r="A853" s="86" t="s">
        <v>701</v>
      </c>
      <c r="B853" s="173">
        <v>619</v>
      </c>
      <c r="C853" s="173">
        <v>170</v>
      </c>
      <c r="D853" s="222">
        <v>525</v>
      </c>
      <c r="E853" s="173">
        <v>230</v>
      </c>
      <c r="F853" s="190">
        <v>468</v>
      </c>
    </row>
    <row r="854" spans="1:6" ht="12.75">
      <c r="A854" s="86" t="s">
        <v>702</v>
      </c>
      <c r="B854" s="173">
        <v>141</v>
      </c>
      <c r="C854" s="173">
        <v>41</v>
      </c>
      <c r="D854" s="222">
        <v>125</v>
      </c>
      <c r="E854" s="173">
        <v>60</v>
      </c>
      <c r="F854" s="190">
        <v>104</v>
      </c>
    </row>
    <row r="855" spans="1:6" ht="12.75">
      <c r="A855" s="86" t="s">
        <v>703</v>
      </c>
      <c r="B855" s="173">
        <v>35</v>
      </c>
      <c r="C855" s="173">
        <v>8</v>
      </c>
      <c r="D855" s="222">
        <v>31</v>
      </c>
      <c r="E855" s="173">
        <v>8</v>
      </c>
      <c r="F855" s="190">
        <v>32</v>
      </c>
    </row>
    <row r="856" spans="1:6" ht="12.75">
      <c r="A856" s="86" t="s">
        <v>704</v>
      </c>
      <c r="B856" s="173">
        <v>86</v>
      </c>
      <c r="C856" s="173">
        <v>12</v>
      </c>
      <c r="D856" s="222">
        <v>80</v>
      </c>
      <c r="E856" s="173">
        <v>17</v>
      </c>
      <c r="F856" s="190">
        <v>73</v>
      </c>
    </row>
    <row r="857" spans="1:6" ht="12.75">
      <c r="A857" s="86" t="s">
        <v>705</v>
      </c>
      <c r="B857" s="173">
        <v>44</v>
      </c>
      <c r="C857" s="173">
        <v>9</v>
      </c>
      <c r="D857" s="222">
        <v>46</v>
      </c>
      <c r="E857" s="173">
        <v>12</v>
      </c>
      <c r="F857" s="190">
        <v>42</v>
      </c>
    </row>
    <row r="858" spans="1:6" ht="12.75">
      <c r="A858" s="86" t="s">
        <v>706</v>
      </c>
      <c r="B858" s="173">
        <v>135</v>
      </c>
      <c r="C858" s="173">
        <v>16</v>
      </c>
      <c r="D858" s="222">
        <v>131</v>
      </c>
      <c r="E858" s="173">
        <v>30</v>
      </c>
      <c r="F858" s="190">
        <v>117</v>
      </c>
    </row>
    <row r="859" spans="1:6" ht="12.75">
      <c r="A859" s="86" t="s">
        <v>707</v>
      </c>
      <c r="B859" s="173">
        <v>116</v>
      </c>
      <c r="C859" s="173">
        <v>14</v>
      </c>
      <c r="D859" s="222">
        <v>111</v>
      </c>
      <c r="E859" s="264">
        <v>33</v>
      </c>
      <c r="F859" s="190">
        <v>91</v>
      </c>
    </row>
    <row r="860" spans="1:6" ht="12.75">
      <c r="A860" s="240" t="s">
        <v>708</v>
      </c>
      <c r="B860" s="173">
        <v>785</v>
      </c>
      <c r="C860" s="173">
        <v>341</v>
      </c>
      <c r="D860" s="222">
        <v>685</v>
      </c>
      <c r="E860" s="186">
        <v>415</v>
      </c>
      <c r="F860" s="190">
        <v>622</v>
      </c>
    </row>
    <row r="861" spans="1:6" ht="12.75">
      <c r="A861" s="32" t="s">
        <v>2</v>
      </c>
      <c r="B861" s="16">
        <f>SUM(B851:B860)</f>
        <v>2883</v>
      </c>
      <c r="C861" s="16">
        <f>SUM(C851:C860)</f>
        <v>804</v>
      </c>
      <c r="D861" s="16">
        <f>SUM(D851:D860)</f>
        <v>2575</v>
      </c>
      <c r="E861" s="16">
        <f>SUM(E851:E860)</f>
        <v>1137</v>
      </c>
      <c r="F861" s="16">
        <f>SUM(F851:F860)</f>
        <v>2252</v>
      </c>
    </row>
    <row r="862" spans="1:6" ht="13.5" thickBot="1">
      <c r="A862" s="35"/>
      <c r="B862" s="17"/>
      <c r="C862" s="17"/>
      <c r="D862" s="17"/>
      <c r="E862" s="17"/>
      <c r="F862" s="17"/>
    </row>
    <row r="863" spans="1:6" ht="13.5" thickBot="1">
      <c r="A863" s="18" t="s">
        <v>88</v>
      </c>
      <c r="B863" s="5"/>
      <c r="C863" s="5"/>
      <c r="D863" s="5"/>
      <c r="E863" s="5"/>
      <c r="F863" s="5"/>
    </row>
    <row r="864" spans="1:6" ht="12.75">
      <c r="A864" s="86" t="s">
        <v>709</v>
      </c>
      <c r="B864" s="187">
        <v>217</v>
      </c>
      <c r="C864" s="167">
        <v>60</v>
      </c>
      <c r="D864" s="169">
        <v>190</v>
      </c>
      <c r="E864" s="167">
        <v>109</v>
      </c>
      <c r="F864" s="169">
        <v>144</v>
      </c>
    </row>
    <row r="865" spans="1:6" ht="12.75">
      <c r="A865" s="86" t="s">
        <v>717</v>
      </c>
      <c r="B865" s="189">
        <v>308</v>
      </c>
      <c r="C865" s="173">
        <v>75</v>
      </c>
      <c r="D865" s="175">
        <v>282</v>
      </c>
      <c r="E865" s="173">
        <v>114</v>
      </c>
      <c r="F865" s="175">
        <v>246</v>
      </c>
    </row>
    <row r="866" spans="1:6" ht="12.75">
      <c r="A866" s="86" t="s">
        <v>711</v>
      </c>
      <c r="B866" s="189">
        <v>93</v>
      </c>
      <c r="C866" s="173">
        <v>14</v>
      </c>
      <c r="D866" s="175">
        <v>86</v>
      </c>
      <c r="E866" s="173">
        <v>15</v>
      </c>
      <c r="F866" s="175">
        <v>84</v>
      </c>
    </row>
    <row r="867" spans="1:6" ht="12.75">
      <c r="A867" s="86" t="s">
        <v>712</v>
      </c>
      <c r="B867" s="189">
        <v>218</v>
      </c>
      <c r="C867" s="173">
        <v>44</v>
      </c>
      <c r="D867" s="175">
        <v>191</v>
      </c>
      <c r="E867" s="173">
        <v>74</v>
      </c>
      <c r="F867" s="175">
        <v>166</v>
      </c>
    </row>
    <row r="868" spans="1:6" ht="12.75">
      <c r="A868" s="86" t="s">
        <v>713</v>
      </c>
      <c r="B868" s="189">
        <v>200</v>
      </c>
      <c r="C868" s="173">
        <v>35</v>
      </c>
      <c r="D868" s="175">
        <v>174</v>
      </c>
      <c r="E868" s="173">
        <v>55</v>
      </c>
      <c r="F868" s="175">
        <v>156</v>
      </c>
    </row>
    <row r="869" spans="1:6" ht="12.75">
      <c r="A869" s="86" t="s">
        <v>718</v>
      </c>
      <c r="B869" s="189">
        <v>26</v>
      </c>
      <c r="C869" s="173">
        <v>5</v>
      </c>
      <c r="D869" s="175">
        <v>23</v>
      </c>
      <c r="E869" s="173">
        <v>8</v>
      </c>
      <c r="F869" s="175">
        <v>20</v>
      </c>
    </row>
    <row r="870" spans="1:6" ht="12.75">
      <c r="A870" s="86" t="s">
        <v>719</v>
      </c>
      <c r="B870" s="189">
        <v>30</v>
      </c>
      <c r="C870" s="173">
        <v>7</v>
      </c>
      <c r="D870" s="175">
        <v>26</v>
      </c>
      <c r="E870" s="173">
        <v>16</v>
      </c>
      <c r="F870" s="175">
        <v>17</v>
      </c>
    </row>
    <row r="871" spans="1:6" ht="12.75">
      <c r="A871" s="86" t="s">
        <v>716</v>
      </c>
      <c r="B871" s="204">
        <v>3</v>
      </c>
      <c r="C871" s="264">
        <v>3</v>
      </c>
      <c r="D871" s="231">
        <v>3</v>
      </c>
      <c r="E871" s="264">
        <v>3</v>
      </c>
      <c r="F871" s="231">
        <v>3</v>
      </c>
    </row>
    <row r="872" spans="1:6" ht="12.75">
      <c r="A872" s="240" t="s">
        <v>57</v>
      </c>
      <c r="B872" s="195">
        <v>135</v>
      </c>
      <c r="C872" s="214">
        <v>43</v>
      </c>
      <c r="D872" s="202">
        <v>112</v>
      </c>
      <c r="E872" s="214">
        <v>53</v>
      </c>
      <c r="F872" s="202">
        <v>100</v>
      </c>
    </row>
    <row r="873" spans="1:6" ht="12.75">
      <c r="A873" s="32" t="s">
        <v>2</v>
      </c>
      <c r="B873" s="16">
        <f>SUM(B864:B872)</f>
        <v>1230</v>
      </c>
      <c r="C873" s="16">
        <f>SUM(C864:C872)</f>
        <v>286</v>
      </c>
      <c r="D873" s="16">
        <f>SUM(D864:D872)</f>
        <v>1087</v>
      </c>
      <c r="E873" s="16">
        <f>SUM(E864:E872)</f>
        <v>447</v>
      </c>
      <c r="F873" s="16">
        <f>SUM(F864:F872)</f>
        <v>936</v>
      </c>
    </row>
    <row r="874" spans="1:6" ht="13.5" thickBot="1">
      <c r="A874" s="78"/>
      <c r="B874" s="17"/>
      <c r="C874" s="17"/>
      <c r="D874" s="17"/>
      <c r="E874" s="17"/>
      <c r="F874" s="17"/>
    </row>
    <row r="875" spans="1:6" ht="13.5" thickBot="1">
      <c r="A875" s="18" t="s">
        <v>89</v>
      </c>
      <c r="B875" s="6"/>
      <c r="C875" s="6"/>
      <c r="D875" s="6"/>
      <c r="E875" s="6"/>
      <c r="F875" s="6"/>
    </row>
    <row r="876" spans="1:6" ht="12.75">
      <c r="A876" s="86" t="s">
        <v>720</v>
      </c>
      <c r="B876" s="167">
        <v>497</v>
      </c>
      <c r="C876" s="187">
        <v>173</v>
      </c>
      <c r="D876" s="169">
        <v>401</v>
      </c>
      <c r="E876" s="205">
        <v>278</v>
      </c>
      <c r="F876" s="169">
        <v>299</v>
      </c>
    </row>
    <row r="877" spans="1:6" ht="12.75">
      <c r="A877" s="86" t="s">
        <v>721</v>
      </c>
      <c r="B877" s="173">
        <v>252</v>
      </c>
      <c r="C877" s="189">
        <v>71</v>
      </c>
      <c r="D877" s="175">
        <v>213</v>
      </c>
      <c r="E877" s="206">
        <v>107</v>
      </c>
      <c r="F877" s="175">
        <v>177</v>
      </c>
    </row>
    <row r="878" spans="1:6" ht="12.75">
      <c r="A878" s="86" t="s">
        <v>722</v>
      </c>
      <c r="B878" s="173">
        <v>307</v>
      </c>
      <c r="C878" s="189">
        <v>70</v>
      </c>
      <c r="D878" s="175">
        <v>267</v>
      </c>
      <c r="E878" s="206">
        <v>130</v>
      </c>
      <c r="F878" s="175">
        <v>209</v>
      </c>
    </row>
    <row r="879" spans="1:6" ht="12.75">
      <c r="A879" s="86" t="s">
        <v>723</v>
      </c>
      <c r="B879" s="173">
        <v>217</v>
      </c>
      <c r="C879" s="189">
        <v>30</v>
      </c>
      <c r="D879" s="175">
        <v>194</v>
      </c>
      <c r="E879" s="206">
        <v>52</v>
      </c>
      <c r="F879" s="175">
        <v>175</v>
      </c>
    </row>
    <row r="880" spans="1:6" ht="12.75">
      <c r="A880" s="86" t="s">
        <v>724</v>
      </c>
      <c r="B880" s="173">
        <v>19</v>
      </c>
      <c r="C880" s="189">
        <v>0</v>
      </c>
      <c r="D880" s="175">
        <v>22</v>
      </c>
      <c r="E880" s="206">
        <v>3</v>
      </c>
      <c r="F880" s="177">
        <v>19</v>
      </c>
    </row>
    <row r="881" spans="1:6" ht="12.75">
      <c r="A881" s="32" t="s">
        <v>2</v>
      </c>
      <c r="B881" s="16">
        <f>SUM(B876:B880)</f>
        <v>1292</v>
      </c>
      <c r="C881" s="16">
        <f>SUM(C876:C880)</f>
        <v>344</v>
      </c>
      <c r="D881" s="16">
        <f>SUM(D876:D880)</f>
        <v>1097</v>
      </c>
      <c r="E881" s="16">
        <f>SUM(E876:E880)</f>
        <v>570</v>
      </c>
      <c r="F881" s="16">
        <f>SUM(F876:F880)</f>
        <v>879</v>
      </c>
    </row>
    <row r="882" spans="1:6" ht="13.5" thickBot="1">
      <c r="A882" s="34"/>
      <c r="B882" s="30"/>
      <c r="C882" s="30"/>
      <c r="D882" s="30"/>
      <c r="E882" s="30"/>
      <c r="F882" s="30"/>
    </row>
    <row r="883" spans="1:6" ht="13.5" thickBot="1">
      <c r="A883" s="18" t="s">
        <v>90</v>
      </c>
      <c r="B883" s="6"/>
      <c r="C883" s="6"/>
      <c r="D883" s="6"/>
      <c r="E883" s="6"/>
      <c r="F883" s="6"/>
    </row>
    <row r="884" spans="1:6" ht="12.75">
      <c r="A884" s="86" t="s">
        <v>412</v>
      </c>
      <c r="B884" s="167">
        <v>193</v>
      </c>
      <c r="C884" s="187">
        <v>16</v>
      </c>
      <c r="D884" s="169">
        <v>201</v>
      </c>
      <c r="E884" s="205">
        <v>72</v>
      </c>
      <c r="F884" s="169">
        <v>147</v>
      </c>
    </row>
    <row r="885" spans="1:6" ht="12.75">
      <c r="A885" s="86" t="s">
        <v>509</v>
      </c>
      <c r="B885" s="173">
        <v>489</v>
      </c>
      <c r="C885" s="189">
        <v>52</v>
      </c>
      <c r="D885" s="175">
        <v>489</v>
      </c>
      <c r="E885" s="206">
        <v>224</v>
      </c>
      <c r="F885" s="175">
        <v>315</v>
      </c>
    </row>
    <row r="886" spans="1:6" ht="12.75">
      <c r="A886" s="86" t="s">
        <v>510</v>
      </c>
      <c r="B886" s="173">
        <v>596</v>
      </c>
      <c r="C886" s="189">
        <v>45</v>
      </c>
      <c r="D886" s="175">
        <v>591</v>
      </c>
      <c r="E886" s="206">
        <v>233</v>
      </c>
      <c r="F886" s="175">
        <v>406</v>
      </c>
    </row>
    <row r="887" spans="1:6" ht="12.75">
      <c r="A887" s="86" t="s">
        <v>511</v>
      </c>
      <c r="B887" s="173">
        <v>275</v>
      </c>
      <c r="C887" s="189">
        <v>14</v>
      </c>
      <c r="D887" s="175">
        <v>280</v>
      </c>
      <c r="E887" s="206">
        <v>122</v>
      </c>
      <c r="F887" s="175">
        <v>174</v>
      </c>
    </row>
    <row r="888" spans="1:6" ht="12.75">
      <c r="A888" s="86" t="s">
        <v>512</v>
      </c>
      <c r="B888" s="173">
        <v>392</v>
      </c>
      <c r="C888" s="189">
        <v>66</v>
      </c>
      <c r="D888" s="175">
        <v>374</v>
      </c>
      <c r="E888" s="206">
        <v>209</v>
      </c>
      <c r="F888" s="175">
        <v>239</v>
      </c>
    </row>
    <row r="889" spans="1:6" ht="12.75">
      <c r="A889" s="86" t="s">
        <v>513</v>
      </c>
      <c r="B889" s="173">
        <v>536</v>
      </c>
      <c r="C889" s="189">
        <v>58</v>
      </c>
      <c r="D889" s="175">
        <v>516</v>
      </c>
      <c r="E889" s="206">
        <v>267</v>
      </c>
      <c r="F889" s="175">
        <v>314</v>
      </c>
    </row>
    <row r="890" spans="1:6" ht="12.75">
      <c r="A890" s="86" t="s">
        <v>514</v>
      </c>
      <c r="B890" s="173">
        <v>548</v>
      </c>
      <c r="C890" s="189">
        <v>77</v>
      </c>
      <c r="D890" s="175">
        <v>510</v>
      </c>
      <c r="E890" s="206">
        <v>230</v>
      </c>
      <c r="F890" s="175">
        <v>366</v>
      </c>
    </row>
    <row r="891" spans="1:6" ht="12.75">
      <c r="A891" s="86" t="s">
        <v>515</v>
      </c>
      <c r="B891" s="173">
        <v>365</v>
      </c>
      <c r="C891" s="189">
        <v>64</v>
      </c>
      <c r="D891" s="175">
        <v>331</v>
      </c>
      <c r="E891" s="206">
        <v>177</v>
      </c>
      <c r="F891" s="175">
        <v>222</v>
      </c>
    </row>
    <row r="892" spans="1:6" ht="12.75">
      <c r="A892" s="86" t="s">
        <v>516</v>
      </c>
      <c r="B892" s="173">
        <v>345</v>
      </c>
      <c r="C892" s="189">
        <v>69</v>
      </c>
      <c r="D892" s="175">
        <v>313</v>
      </c>
      <c r="E892" s="206">
        <v>225</v>
      </c>
      <c r="F892" s="175">
        <v>168</v>
      </c>
    </row>
    <row r="893" spans="1:6" ht="12.75">
      <c r="A893" s="86" t="s">
        <v>517</v>
      </c>
      <c r="B893" s="173">
        <v>159</v>
      </c>
      <c r="C893" s="189">
        <v>34</v>
      </c>
      <c r="D893" s="175">
        <v>141</v>
      </c>
      <c r="E893" s="206">
        <v>73</v>
      </c>
      <c r="F893" s="175">
        <v>107</v>
      </c>
    </row>
    <row r="894" spans="1:6" ht="12.75">
      <c r="A894" s="86" t="s">
        <v>518</v>
      </c>
      <c r="B894" s="173">
        <v>193</v>
      </c>
      <c r="C894" s="189">
        <v>57</v>
      </c>
      <c r="D894" s="175">
        <v>151</v>
      </c>
      <c r="E894" s="206">
        <v>97</v>
      </c>
      <c r="F894" s="175">
        <v>117</v>
      </c>
    </row>
    <row r="895" spans="1:6" ht="12.75">
      <c r="A895" s="86" t="s">
        <v>519</v>
      </c>
      <c r="B895" s="173">
        <v>154</v>
      </c>
      <c r="C895" s="189">
        <v>29</v>
      </c>
      <c r="D895" s="175">
        <v>134</v>
      </c>
      <c r="E895" s="206">
        <v>57</v>
      </c>
      <c r="F895" s="175">
        <v>104</v>
      </c>
    </row>
    <row r="896" spans="1:6" ht="12.75">
      <c r="A896" s="86" t="s">
        <v>520</v>
      </c>
      <c r="B896" s="173">
        <v>71</v>
      </c>
      <c r="C896" s="189">
        <v>14</v>
      </c>
      <c r="D896" s="175">
        <v>61</v>
      </c>
      <c r="E896" s="206">
        <v>33</v>
      </c>
      <c r="F896" s="175">
        <v>41</v>
      </c>
    </row>
    <row r="897" spans="1:6" ht="12.75">
      <c r="A897" s="86" t="s">
        <v>521</v>
      </c>
      <c r="B897" s="173">
        <v>380</v>
      </c>
      <c r="C897" s="189">
        <v>49</v>
      </c>
      <c r="D897" s="175">
        <v>367</v>
      </c>
      <c r="E897" s="206">
        <v>184</v>
      </c>
      <c r="F897" s="175">
        <v>242</v>
      </c>
    </row>
    <row r="898" spans="1:6" ht="12.75">
      <c r="A898" s="86" t="s">
        <v>522</v>
      </c>
      <c r="B898" s="173">
        <v>481</v>
      </c>
      <c r="C898" s="189">
        <v>72</v>
      </c>
      <c r="D898" s="175">
        <v>444</v>
      </c>
      <c r="E898" s="206">
        <v>241</v>
      </c>
      <c r="F898" s="175">
        <v>292</v>
      </c>
    </row>
    <row r="899" spans="1:6" ht="12.75">
      <c r="A899" s="86" t="s">
        <v>523</v>
      </c>
      <c r="B899" s="173">
        <v>514</v>
      </c>
      <c r="C899" s="189">
        <v>88</v>
      </c>
      <c r="D899" s="175">
        <v>469</v>
      </c>
      <c r="E899" s="206">
        <v>252</v>
      </c>
      <c r="F899" s="175">
        <v>322</v>
      </c>
    </row>
    <row r="900" spans="1:6" ht="12.75">
      <c r="A900" s="86" t="s">
        <v>524</v>
      </c>
      <c r="B900" s="173">
        <v>153</v>
      </c>
      <c r="C900" s="189">
        <v>14</v>
      </c>
      <c r="D900" s="175">
        <v>152</v>
      </c>
      <c r="E900" s="206">
        <v>58</v>
      </c>
      <c r="F900" s="175">
        <v>108</v>
      </c>
    </row>
    <row r="901" spans="1:6" ht="12.75">
      <c r="A901" s="86" t="s">
        <v>525</v>
      </c>
      <c r="B901" s="173">
        <v>402</v>
      </c>
      <c r="C901" s="189">
        <v>49</v>
      </c>
      <c r="D901" s="175">
        <v>398</v>
      </c>
      <c r="E901" s="206">
        <v>199</v>
      </c>
      <c r="F901" s="175">
        <v>254</v>
      </c>
    </row>
    <row r="902" spans="1:6" ht="12.75">
      <c r="A902" s="86" t="s">
        <v>526</v>
      </c>
      <c r="B902" s="173">
        <v>382</v>
      </c>
      <c r="C902" s="189">
        <v>41</v>
      </c>
      <c r="D902" s="175">
        <v>371</v>
      </c>
      <c r="E902" s="206">
        <v>151</v>
      </c>
      <c r="F902" s="175">
        <v>268</v>
      </c>
    </row>
    <row r="903" spans="1:6" ht="12.75">
      <c r="A903" s="86" t="s">
        <v>725</v>
      </c>
      <c r="B903" s="173">
        <v>152</v>
      </c>
      <c r="C903" s="189">
        <v>34</v>
      </c>
      <c r="D903" s="175">
        <v>133</v>
      </c>
      <c r="E903" s="206">
        <v>83</v>
      </c>
      <c r="F903" s="175">
        <v>92</v>
      </c>
    </row>
    <row r="904" spans="1:6" ht="12.75">
      <c r="A904" s="86" t="s">
        <v>726</v>
      </c>
      <c r="B904" s="173">
        <v>99</v>
      </c>
      <c r="C904" s="189">
        <v>27</v>
      </c>
      <c r="D904" s="175">
        <v>82</v>
      </c>
      <c r="E904" s="206">
        <v>45</v>
      </c>
      <c r="F904" s="175">
        <v>68</v>
      </c>
    </row>
    <row r="905" spans="1:6" ht="12.75">
      <c r="A905" s="86" t="s">
        <v>57</v>
      </c>
      <c r="B905" s="173">
        <v>959</v>
      </c>
      <c r="C905" s="189">
        <v>202</v>
      </c>
      <c r="D905" s="175">
        <v>901</v>
      </c>
      <c r="E905" s="206">
        <v>353</v>
      </c>
      <c r="F905" s="175">
        <v>756</v>
      </c>
    </row>
    <row r="906" spans="1:6" ht="12.75">
      <c r="A906" s="32" t="s">
        <v>2</v>
      </c>
      <c r="B906" s="16">
        <f>SUM(B884:B905)</f>
        <v>7838</v>
      </c>
      <c r="C906" s="16">
        <f>SUM(C884:C905)</f>
        <v>1171</v>
      </c>
      <c r="D906" s="16">
        <f>SUM(D884:D905)</f>
        <v>7409</v>
      </c>
      <c r="E906" s="16">
        <f>SUM(E884:E905)</f>
        <v>3585</v>
      </c>
      <c r="F906" s="16">
        <f>SUM(F884:F905)</f>
        <v>5122</v>
      </c>
    </row>
    <row r="907" spans="1:6" ht="13.5" thickBot="1">
      <c r="A907" s="35"/>
      <c r="B907" s="17"/>
      <c r="C907" s="17"/>
      <c r="D907" s="17"/>
      <c r="E907" s="17"/>
      <c r="F907" s="17"/>
    </row>
    <row r="908" spans="1:6" ht="13.5" thickBot="1">
      <c r="A908" s="18" t="s">
        <v>91</v>
      </c>
      <c r="B908" s="6"/>
      <c r="C908" s="6"/>
      <c r="D908" s="6"/>
      <c r="E908" s="6"/>
      <c r="F908" s="6"/>
    </row>
    <row r="909" spans="1:6" ht="12.75">
      <c r="A909" s="9" t="s">
        <v>310</v>
      </c>
      <c r="B909" s="187">
        <v>336</v>
      </c>
      <c r="C909" s="167">
        <v>60</v>
      </c>
      <c r="D909" s="169">
        <v>303</v>
      </c>
      <c r="E909" s="167">
        <v>109</v>
      </c>
      <c r="F909" s="169">
        <v>255</v>
      </c>
    </row>
    <row r="910" spans="1:6" ht="12.75">
      <c r="A910" s="9" t="s">
        <v>311</v>
      </c>
      <c r="B910" s="189">
        <v>471</v>
      </c>
      <c r="C910" s="173">
        <v>78</v>
      </c>
      <c r="D910" s="175">
        <v>446</v>
      </c>
      <c r="E910" s="173">
        <v>177</v>
      </c>
      <c r="F910" s="175">
        <v>348</v>
      </c>
    </row>
    <row r="911" spans="1:6" ht="12.75">
      <c r="A911" s="9" t="s">
        <v>413</v>
      </c>
      <c r="B911" s="189">
        <v>355</v>
      </c>
      <c r="C911" s="173">
        <v>106</v>
      </c>
      <c r="D911" s="175">
        <v>320</v>
      </c>
      <c r="E911" s="173">
        <v>165</v>
      </c>
      <c r="F911" s="175">
        <v>255</v>
      </c>
    </row>
    <row r="912" spans="1:6" ht="12.75">
      <c r="A912" s="9" t="s">
        <v>414</v>
      </c>
      <c r="B912" s="189">
        <v>432</v>
      </c>
      <c r="C912" s="173">
        <v>96</v>
      </c>
      <c r="D912" s="175">
        <v>384</v>
      </c>
      <c r="E912" s="173">
        <v>165</v>
      </c>
      <c r="F912" s="175">
        <v>314</v>
      </c>
    </row>
    <row r="913" spans="1:6" ht="12.75">
      <c r="A913" s="9" t="s">
        <v>312</v>
      </c>
      <c r="B913" s="189">
        <v>411</v>
      </c>
      <c r="C913" s="173">
        <v>99</v>
      </c>
      <c r="D913" s="175">
        <v>348</v>
      </c>
      <c r="E913" s="173">
        <v>175</v>
      </c>
      <c r="F913" s="175">
        <v>273</v>
      </c>
    </row>
    <row r="914" spans="1:6" ht="12.75">
      <c r="A914" s="9" t="s">
        <v>313</v>
      </c>
      <c r="B914" s="189">
        <v>323</v>
      </c>
      <c r="C914" s="173">
        <v>47</v>
      </c>
      <c r="D914" s="175">
        <v>291</v>
      </c>
      <c r="E914" s="173">
        <v>118</v>
      </c>
      <c r="F914" s="175">
        <v>225</v>
      </c>
    </row>
    <row r="915" spans="1:6" ht="12.75">
      <c r="A915" s="9" t="s">
        <v>415</v>
      </c>
      <c r="B915" s="189">
        <v>357</v>
      </c>
      <c r="C915" s="173">
        <v>99</v>
      </c>
      <c r="D915" s="175">
        <v>310</v>
      </c>
      <c r="E915" s="173">
        <v>164</v>
      </c>
      <c r="F915" s="175">
        <v>241</v>
      </c>
    </row>
    <row r="916" spans="1:6" ht="12.75">
      <c r="A916" s="9" t="s">
        <v>416</v>
      </c>
      <c r="B916" s="189">
        <v>407</v>
      </c>
      <c r="C916" s="173">
        <v>104</v>
      </c>
      <c r="D916" s="175">
        <v>349</v>
      </c>
      <c r="E916" s="173">
        <v>171</v>
      </c>
      <c r="F916" s="175">
        <v>283</v>
      </c>
    </row>
    <row r="917" spans="1:6" ht="12.75">
      <c r="A917" s="9" t="s">
        <v>417</v>
      </c>
      <c r="B917" s="189">
        <v>286</v>
      </c>
      <c r="C917" s="173">
        <v>110</v>
      </c>
      <c r="D917" s="175">
        <v>217</v>
      </c>
      <c r="E917" s="173">
        <v>156</v>
      </c>
      <c r="F917" s="175">
        <v>172</v>
      </c>
    </row>
    <row r="918" spans="1:6" ht="12.75">
      <c r="A918" s="9" t="s">
        <v>418</v>
      </c>
      <c r="B918" s="189">
        <v>304</v>
      </c>
      <c r="C918" s="173">
        <v>64</v>
      </c>
      <c r="D918" s="175">
        <v>267</v>
      </c>
      <c r="E918" s="173">
        <v>124</v>
      </c>
      <c r="F918" s="175">
        <v>208</v>
      </c>
    </row>
    <row r="919" spans="1:6" ht="12.75">
      <c r="A919" s="9" t="s">
        <v>419</v>
      </c>
      <c r="B919" s="189">
        <v>184</v>
      </c>
      <c r="C919" s="173">
        <v>23</v>
      </c>
      <c r="D919" s="175">
        <v>170</v>
      </c>
      <c r="E919" s="173">
        <v>53</v>
      </c>
      <c r="F919" s="175">
        <v>141</v>
      </c>
    </row>
    <row r="920" spans="1:6" ht="12.75">
      <c r="A920" s="9" t="s">
        <v>57</v>
      </c>
      <c r="B920" s="189">
        <v>718</v>
      </c>
      <c r="C920" s="173">
        <v>198</v>
      </c>
      <c r="D920" s="175">
        <v>628</v>
      </c>
      <c r="E920" s="173">
        <v>260</v>
      </c>
      <c r="F920" s="175">
        <v>568</v>
      </c>
    </row>
    <row r="921" spans="1:6" ht="12.75">
      <c r="A921" s="32" t="s">
        <v>2</v>
      </c>
      <c r="B921" s="16">
        <f>SUM(B909:B920)</f>
        <v>4584</v>
      </c>
      <c r="C921" s="16">
        <f>SUM(C909:C920)</f>
        <v>1084</v>
      </c>
      <c r="D921" s="16">
        <f>SUM(D909:D920)</f>
        <v>4033</v>
      </c>
      <c r="E921" s="16">
        <f>SUM(E909:E920)</f>
        <v>1837</v>
      </c>
      <c r="F921" s="16">
        <f>SUM(F909:F920)</f>
        <v>3283</v>
      </c>
    </row>
    <row r="922" spans="1:6" ht="12.75" customHeight="1" thickBot="1">
      <c r="A922" s="78"/>
      <c r="B922" s="17"/>
      <c r="C922" s="17"/>
      <c r="D922" s="17"/>
      <c r="E922" s="17"/>
      <c r="F922" s="17"/>
    </row>
    <row r="923" spans="1:6" ht="13.5" thickBot="1">
      <c r="A923" s="18" t="s">
        <v>92</v>
      </c>
      <c r="B923" s="5"/>
      <c r="C923" s="5"/>
      <c r="D923" s="5"/>
      <c r="E923" s="5"/>
      <c r="F923" s="5"/>
    </row>
    <row r="924" spans="1:6" ht="12.75">
      <c r="A924" s="86" t="s">
        <v>314</v>
      </c>
      <c r="B924" s="167">
        <v>191</v>
      </c>
      <c r="C924" s="167">
        <v>144</v>
      </c>
      <c r="D924" s="169">
        <v>116</v>
      </c>
      <c r="E924" s="167">
        <v>158</v>
      </c>
      <c r="F924" s="169">
        <v>107</v>
      </c>
    </row>
    <row r="925" spans="1:6" ht="12.75">
      <c r="A925" s="86" t="s">
        <v>315</v>
      </c>
      <c r="B925" s="173">
        <v>300</v>
      </c>
      <c r="C925" s="173">
        <v>116</v>
      </c>
      <c r="D925" s="175">
        <v>234</v>
      </c>
      <c r="E925" s="173">
        <v>147</v>
      </c>
      <c r="F925" s="175">
        <v>205</v>
      </c>
    </row>
    <row r="926" spans="1:6" ht="12.75">
      <c r="A926" s="86" t="s">
        <v>316</v>
      </c>
      <c r="B926" s="173">
        <v>364</v>
      </c>
      <c r="C926" s="173">
        <v>208</v>
      </c>
      <c r="D926" s="175">
        <v>236</v>
      </c>
      <c r="E926" s="173">
        <v>248</v>
      </c>
      <c r="F926" s="175">
        <v>202</v>
      </c>
    </row>
    <row r="927" spans="1:6" ht="12.75">
      <c r="A927" s="86" t="s">
        <v>317</v>
      </c>
      <c r="B927" s="173">
        <v>276</v>
      </c>
      <c r="C927" s="173">
        <v>162</v>
      </c>
      <c r="D927" s="175">
        <v>197</v>
      </c>
      <c r="E927" s="173">
        <v>200</v>
      </c>
      <c r="F927" s="175">
        <v>162</v>
      </c>
    </row>
    <row r="928" spans="1:6" ht="12.75">
      <c r="A928" s="86" t="s">
        <v>318</v>
      </c>
      <c r="B928" s="173">
        <v>262</v>
      </c>
      <c r="C928" s="173">
        <v>123</v>
      </c>
      <c r="D928" s="175">
        <v>191</v>
      </c>
      <c r="E928" s="173">
        <v>161</v>
      </c>
      <c r="F928" s="175">
        <v>156</v>
      </c>
    </row>
    <row r="929" spans="1:6" ht="12.75">
      <c r="A929" s="86" t="s">
        <v>319</v>
      </c>
      <c r="B929" s="173">
        <v>411</v>
      </c>
      <c r="C929" s="173">
        <v>195</v>
      </c>
      <c r="D929" s="175">
        <v>287</v>
      </c>
      <c r="E929" s="173">
        <v>256</v>
      </c>
      <c r="F929" s="175">
        <v>232</v>
      </c>
    </row>
    <row r="930" spans="1:6" ht="12.75">
      <c r="A930" s="86" t="s">
        <v>320</v>
      </c>
      <c r="B930" s="173">
        <v>282</v>
      </c>
      <c r="C930" s="173">
        <v>111</v>
      </c>
      <c r="D930" s="175">
        <v>210</v>
      </c>
      <c r="E930" s="173">
        <v>160</v>
      </c>
      <c r="F930" s="175">
        <v>165</v>
      </c>
    </row>
    <row r="931" spans="1:6" ht="12.75">
      <c r="A931" s="86" t="s">
        <v>321</v>
      </c>
      <c r="B931" s="173">
        <v>507</v>
      </c>
      <c r="C931" s="173">
        <v>198</v>
      </c>
      <c r="D931" s="175">
        <v>401</v>
      </c>
      <c r="E931" s="173">
        <v>285</v>
      </c>
      <c r="F931" s="175">
        <v>323</v>
      </c>
    </row>
    <row r="932" spans="1:6" ht="12.75">
      <c r="A932" s="86" t="s">
        <v>322</v>
      </c>
      <c r="B932" s="173">
        <v>473</v>
      </c>
      <c r="C932" s="173">
        <v>161</v>
      </c>
      <c r="D932" s="175">
        <v>375</v>
      </c>
      <c r="E932" s="173">
        <v>233</v>
      </c>
      <c r="F932" s="175">
        <v>318</v>
      </c>
    </row>
    <row r="933" spans="1:6" ht="12.75">
      <c r="A933" s="86" t="s">
        <v>323</v>
      </c>
      <c r="B933" s="173">
        <v>226</v>
      </c>
      <c r="C933" s="173">
        <v>94</v>
      </c>
      <c r="D933" s="175">
        <v>174</v>
      </c>
      <c r="E933" s="173">
        <v>120</v>
      </c>
      <c r="F933" s="175">
        <v>150</v>
      </c>
    </row>
    <row r="934" spans="1:6" ht="12.75">
      <c r="A934" s="86" t="s">
        <v>324</v>
      </c>
      <c r="B934" s="173">
        <v>303</v>
      </c>
      <c r="C934" s="173">
        <v>140</v>
      </c>
      <c r="D934" s="175">
        <v>211</v>
      </c>
      <c r="E934" s="173">
        <v>163</v>
      </c>
      <c r="F934" s="175">
        <v>190</v>
      </c>
    </row>
    <row r="935" spans="1:6" ht="12.75">
      <c r="A935" s="86" t="s">
        <v>325</v>
      </c>
      <c r="B935" s="173">
        <v>188</v>
      </c>
      <c r="C935" s="173">
        <v>70</v>
      </c>
      <c r="D935" s="175">
        <v>141</v>
      </c>
      <c r="E935" s="173">
        <v>84</v>
      </c>
      <c r="F935" s="175">
        <v>128</v>
      </c>
    </row>
    <row r="936" spans="1:6" ht="12.75">
      <c r="A936" s="86" t="s">
        <v>326</v>
      </c>
      <c r="B936" s="173">
        <v>268</v>
      </c>
      <c r="C936" s="173">
        <v>97</v>
      </c>
      <c r="D936" s="175">
        <v>220</v>
      </c>
      <c r="E936" s="173">
        <v>131</v>
      </c>
      <c r="F936" s="175">
        <v>189</v>
      </c>
    </row>
    <row r="937" spans="1:6" ht="12.75">
      <c r="A937" s="86" t="s">
        <v>327</v>
      </c>
      <c r="B937" s="173">
        <v>305</v>
      </c>
      <c r="C937" s="173">
        <v>95</v>
      </c>
      <c r="D937" s="175">
        <v>244</v>
      </c>
      <c r="E937" s="173">
        <v>136</v>
      </c>
      <c r="F937" s="175">
        <v>207</v>
      </c>
    </row>
    <row r="938" spans="1:6" ht="12.75">
      <c r="A938" s="86" t="s">
        <v>328</v>
      </c>
      <c r="B938" s="173">
        <v>253</v>
      </c>
      <c r="C938" s="173">
        <v>84</v>
      </c>
      <c r="D938" s="175">
        <v>200</v>
      </c>
      <c r="E938" s="173">
        <v>113</v>
      </c>
      <c r="F938" s="175">
        <v>175</v>
      </c>
    </row>
    <row r="939" spans="1:6" ht="12.75">
      <c r="A939" s="86" t="s">
        <v>329</v>
      </c>
      <c r="B939" s="173">
        <v>334</v>
      </c>
      <c r="C939" s="173">
        <v>110</v>
      </c>
      <c r="D939" s="175">
        <v>272</v>
      </c>
      <c r="E939" s="173">
        <v>162</v>
      </c>
      <c r="F939" s="175">
        <v>222</v>
      </c>
    </row>
    <row r="940" spans="1:6" ht="12.75">
      <c r="A940" s="86" t="s">
        <v>330</v>
      </c>
      <c r="B940" s="173">
        <v>409</v>
      </c>
      <c r="C940" s="173">
        <v>109</v>
      </c>
      <c r="D940" s="175">
        <v>355</v>
      </c>
      <c r="E940" s="173">
        <v>198</v>
      </c>
      <c r="F940" s="175">
        <v>275</v>
      </c>
    </row>
    <row r="941" spans="1:6" ht="12.75">
      <c r="A941" s="86" t="s">
        <v>331</v>
      </c>
      <c r="B941" s="173">
        <v>294</v>
      </c>
      <c r="C941" s="173">
        <v>83</v>
      </c>
      <c r="D941" s="175">
        <v>233</v>
      </c>
      <c r="E941" s="173">
        <v>120</v>
      </c>
      <c r="F941" s="175">
        <v>201</v>
      </c>
    </row>
    <row r="942" spans="1:6" ht="12.75">
      <c r="A942" s="86" t="s">
        <v>332</v>
      </c>
      <c r="B942" s="173">
        <v>443</v>
      </c>
      <c r="C942" s="173">
        <v>138</v>
      </c>
      <c r="D942" s="175">
        <v>355</v>
      </c>
      <c r="E942" s="173">
        <v>195</v>
      </c>
      <c r="F942" s="175">
        <v>306</v>
      </c>
    </row>
    <row r="943" spans="1:6" ht="12.75">
      <c r="A943" s="86" t="s">
        <v>333</v>
      </c>
      <c r="B943" s="173">
        <v>414</v>
      </c>
      <c r="C943" s="173">
        <v>111</v>
      </c>
      <c r="D943" s="175">
        <v>358</v>
      </c>
      <c r="E943" s="173">
        <v>153</v>
      </c>
      <c r="F943" s="175">
        <v>317</v>
      </c>
    </row>
    <row r="944" spans="1:6" ht="12.75">
      <c r="A944" s="86" t="s">
        <v>334</v>
      </c>
      <c r="B944" s="173">
        <v>495</v>
      </c>
      <c r="C944" s="173">
        <v>141</v>
      </c>
      <c r="D944" s="175">
        <v>421</v>
      </c>
      <c r="E944" s="173">
        <v>223</v>
      </c>
      <c r="F944" s="175">
        <v>345</v>
      </c>
    </row>
    <row r="945" spans="1:6" ht="12.75">
      <c r="A945" s="86" t="s">
        <v>335</v>
      </c>
      <c r="B945" s="173">
        <v>397</v>
      </c>
      <c r="C945" s="173">
        <v>118</v>
      </c>
      <c r="D945" s="175">
        <v>323</v>
      </c>
      <c r="E945" s="173">
        <v>186</v>
      </c>
      <c r="F945" s="175">
        <v>260</v>
      </c>
    </row>
    <row r="946" spans="1:6" ht="12.75">
      <c r="A946" s="86" t="s">
        <v>420</v>
      </c>
      <c r="B946" s="173">
        <v>77</v>
      </c>
      <c r="C946" s="173">
        <v>12</v>
      </c>
      <c r="D946" s="175">
        <v>74</v>
      </c>
      <c r="E946" s="173">
        <v>23</v>
      </c>
      <c r="F946" s="175">
        <v>64</v>
      </c>
    </row>
    <row r="947" spans="1:6" ht="12.75">
      <c r="A947" s="86" t="s">
        <v>421</v>
      </c>
      <c r="B947" s="173">
        <v>356</v>
      </c>
      <c r="C947" s="173">
        <v>84</v>
      </c>
      <c r="D947" s="175">
        <v>309</v>
      </c>
      <c r="E947" s="173">
        <v>131</v>
      </c>
      <c r="F947" s="175">
        <v>267</v>
      </c>
    </row>
    <row r="948" spans="1:6" ht="12.75">
      <c r="A948" s="86" t="s">
        <v>422</v>
      </c>
      <c r="B948" s="173">
        <v>310</v>
      </c>
      <c r="C948" s="173">
        <v>68</v>
      </c>
      <c r="D948" s="175">
        <v>286</v>
      </c>
      <c r="E948" s="173">
        <v>109</v>
      </c>
      <c r="F948" s="175">
        <v>246</v>
      </c>
    </row>
    <row r="949" spans="1:6" ht="12.75">
      <c r="A949" s="86" t="s">
        <v>423</v>
      </c>
      <c r="B949" s="173">
        <v>389</v>
      </c>
      <c r="C949" s="173">
        <v>472</v>
      </c>
      <c r="D949" s="175">
        <v>130</v>
      </c>
      <c r="E949" s="173">
        <v>501</v>
      </c>
      <c r="F949" s="175">
        <v>104</v>
      </c>
    </row>
    <row r="950" spans="1:6" ht="12.75">
      <c r="A950" s="86" t="s">
        <v>424</v>
      </c>
      <c r="B950" s="173">
        <v>131</v>
      </c>
      <c r="C950" s="173">
        <v>30</v>
      </c>
      <c r="D950" s="175">
        <v>111</v>
      </c>
      <c r="E950" s="173">
        <v>50</v>
      </c>
      <c r="F950" s="175">
        <v>92</v>
      </c>
    </row>
    <row r="951" spans="1:6" ht="12.75">
      <c r="A951" s="86" t="s">
        <v>425</v>
      </c>
      <c r="B951" s="173">
        <v>191</v>
      </c>
      <c r="C951" s="173">
        <v>51</v>
      </c>
      <c r="D951" s="175">
        <v>177</v>
      </c>
      <c r="E951" s="173">
        <v>81</v>
      </c>
      <c r="F951" s="175">
        <v>153</v>
      </c>
    </row>
    <row r="952" spans="1:6" ht="12.75">
      <c r="A952" s="86" t="s">
        <v>426</v>
      </c>
      <c r="B952" s="173">
        <v>115</v>
      </c>
      <c r="C952" s="173">
        <v>31</v>
      </c>
      <c r="D952" s="175">
        <v>96</v>
      </c>
      <c r="E952" s="173">
        <v>53</v>
      </c>
      <c r="F952" s="175">
        <v>74</v>
      </c>
    </row>
    <row r="953" spans="1:6" ht="12.75">
      <c r="A953" s="86" t="s">
        <v>427</v>
      </c>
      <c r="B953" s="173">
        <v>95</v>
      </c>
      <c r="C953" s="173">
        <v>27</v>
      </c>
      <c r="D953" s="175">
        <v>73</v>
      </c>
      <c r="E953" s="173">
        <v>35</v>
      </c>
      <c r="F953" s="175">
        <v>66</v>
      </c>
    </row>
    <row r="954" spans="1:6" ht="12.75">
      <c r="A954" s="86" t="s">
        <v>428</v>
      </c>
      <c r="B954" s="173">
        <v>165</v>
      </c>
      <c r="C954" s="173">
        <v>64</v>
      </c>
      <c r="D954" s="175">
        <v>137</v>
      </c>
      <c r="E954" s="173">
        <v>91</v>
      </c>
      <c r="F954" s="175">
        <v>113</v>
      </c>
    </row>
    <row r="955" spans="1:6" ht="12.75">
      <c r="A955" s="86" t="s">
        <v>429</v>
      </c>
      <c r="B955" s="170">
        <v>100</v>
      </c>
      <c r="C955" s="170">
        <v>42</v>
      </c>
      <c r="D955" s="172">
        <v>72</v>
      </c>
      <c r="E955" s="170">
        <v>63</v>
      </c>
      <c r="F955" s="175">
        <v>55</v>
      </c>
    </row>
    <row r="956" spans="1:6" ht="12.75">
      <c r="A956" s="86" t="s">
        <v>57</v>
      </c>
      <c r="B956" s="178">
        <v>2543</v>
      </c>
      <c r="C956" s="178">
        <v>1326</v>
      </c>
      <c r="D956" s="180">
        <v>1938</v>
      </c>
      <c r="E956" s="178">
        <v>1595</v>
      </c>
      <c r="F956" s="175">
        <v>1697</v>
      </c>
    </row>
    <row r="957" spans="1:6" ht="12.75">
      <c r="A957" s="32" t="s">
        <v>2</v>
      </c>
      <c r="B957" s="16">
        <f>SUM(B924:B956)</f>
        <v>11867</v>
      </c>
      <c r="C957" s="16">
        <f>SUM(C924:C956)</f>
        <v>5015</v>
      </c>
      <c r="D957" s="16">
        <f>SUM(D924:D956)</f>
        <v>9157</v>
      </c>
      <c r="E957" s="16">
        <f>SUM(E924:E956)</f>
        <v>6564</v>
      </c>
      <c r="F957" s="16">
        <f>SUM(F924:F956)</f>
        <v>7766</v>
      </c>
    </row>
    <row r="958" spans="1:6" ht="13.5" thickBot="1">
      <c r="A958" s="80"/>
      <c r="B958" s="17"/>
      <c r="C958" s="17"/>
      <c r="D958" s="17"/>
      <c r="E958" s="17"/>
      <c r="F958" s="17"/>
    </row>
    <row r="959" spans="1:6" ht="13.5" thickBot="1">
      <c r="A959" s="18" t="s">
        <v>93</v>
      </c>
      <c r="B959" s="6"/>
      <c r="C959" s="6"/>
      <c r="D959" s="6"/>
      <c r="E959" s="6"/>
      <c r="F959" s="6"/>
    </row>
    <row r="960" spans="1:6" ht="12.75">
      <c r="A960" s="9">
        <v>1</v>
      </c>
      <c r="B960" s="187">
        <v>384</v>
      </c>
      <c r="C960" s="167">
        <v>61</v>
      </c>
      <c r="D960" s="169">
        <v>351</v>
      </c>
      <c r="E960" s="167">
        <v>116</v>
      </c>
      <c r="F960" s="169">
        <v>301</v>
      </c>
    </row>
    <row r="961" spans="1:6" ht="12.75">
      <c r="A961" s="9">
        <v>2</v>
      </c>
      <c r="B961" s="189">
        <v>290</v>
      </c>
      <c r="C961" s="173">
        <v>59</v>
      </c>
      <c r="D961" s="175">
        <v>260</v>
      </c>
      <c r="E961" s="173">
        <v>102</v>
      </c>
      <c r="F961" s="175">
        <v>220</v>
      </c>
    </row>
    <row r="962" spans="1:6" ht="12.75">
      <c r="A962" s="9">
        <v>3</v>
      </c>
      <c r="B962" s="189">
        <v>347</v>
      </c>
      <c r="C962" s="173">
        <v>62</v>
      </c>
      <c r="D962" s="175">
        <v>308</v>
      </c>
      <c r="E962" s="173">
        <v>93</v>
      </c>
      <c r="F962" s="175">
        <v>277</v>
      </c>
    </row>
    <row r="963" spans="1:6" ht="12.75">
      <c r="A963" s="9">
        <v>4</v>
      </c>
      <c r="B963" s="189">
        <v>240</v>
      </c>
      <c r="C963" s="173">
        <v>26</v>
      </c>
      <c r="D963" s="175">
        <v>229</v>
      </c>
      <c r="E963" s="173">
        <v>59</v>
      </c>
      <c r="F963" s="175">
        <v>199</v>
      </c>
    </row>
    <row r="964" spans="1:6" ht="12.75">
      <c r="A964" s="9">
        <v>5</v>
      </c>
      <c r="B964" s="189">
        <v>70</v>
      </c>
      <c r="C964" s="173">
        <v>4</v>
      </c>
      <c r="D964" s="175">
        <v>69</v>
      </c>
      <c r="E964" s="173">
        <v>11</v>
      </c>
      <c r="F964" s="175">
        <v>61</v>
      </c>
    </row>
    <row r="965" spans="1:6" ht="12.75">
      <c r="A965" s="9">
        <v>6</v>
      </c>
      <c r="B965" s="189">
        <v>53</v>
      </c>
      <c r="C965" s="173">
        <v>6</v>
      </c>
      <c r="D965" s="175">
        <v>49</v>
      </c>
      <c r="E965" s="173">
        <v>5</v>
      </c>
      <c r="F965" s="175">
        <v>52</v>
      </c>
    </row>
    <row r="966" spans="1:6" ht="12.75">
      <c r="A966" s="32" t="s">
        <v>2</v>
      </c>
      <c r="B966" s="16">
        <f>SUM(B960:B965)</f>
        <v>1384</v>
      </c>
      <c r="C966" s="16">
        <f>SUM(C960:C965)</f>
        <v>218</v>
      </c>
      <c r="D966" s="16">
        <f>SUM(D960:D965)</f>
        <v>1266</v>
      </c>
      <c r="E966" s="16">
        <f>SUM(E960:E965)</f>
        <v>386</v>
      </c>
      <c r="F966" s="16">
        <f>SUM(F960:F965)</f>
        <v>1110</v>
      </c>
    </row>
    <row r="967" spans="1:6" ht="13.5" thickBot="1">
      <c r="A967" s="77"/>
      <c r="B967" s="30"/>
      <c r="C967" s="30"/>
      <c r="D967" s="30"/>
      <c r="E967" s="30"/>
      <c r="F967" s="30"/>
    </row>
    <row r="968" spans="1:6" ht="13.5" thickBot="1">
      <c r="A968" s="18" t="s">
        <v>94</v>
      </c>
      <c r="B968" s="5"/>
      <c r="C968" s="5"/>
      <c r="D968" s="5"/>
      <c r="E968" s="5"/>
      <c r="F968" s="5"/>
    </row>
    <row r="969" spans="1:6" ht="12.75">
      <c r="A969" s="86" t="s">
        <v>727</v>
      </c>
      <c r="B969" s="167">
        <v>393</v>
      </c>
      <c r="C969" s="187">
        <v>116</v>
      </c>
      <c r="D969" s="188">
        <v>332</v>
      </c>
      <c r="E969" s="167">
        <v>200</v>
      </c>
      <c r="F969" s="169">
        <v>250</v>
      </c>
    </row>
    <row r="970" spans="1:6" ht="12.75">
      <c r="A970" s="86" t="s">
        <v>728</v>
      </c>
      <c r="B970" s="173">
        <v>541</v>
      </c>
      <c r="C970" s="189">
        <v>122</v>
      </c>
      <c r="D970" s="190">
        <v>481</v>
      </c>
      <c r="E970" s="173">
        <v>173</v>
      </c>
      <c r="F970" s="175">
        <v>432</v>
      </c>
    </row>
    <row r="971" spans="1:6" ht="12.75">
      <c r="A971" s="86" t="s">
        <v>729</v>
      </c>
      <c r="B971" s="173">
        <v>373</v>
      </c>
      <c r="C971" s="189">
        <v>73</v>
      </c>
      <c r="D971" s="190">
        <v>345</v>
      </c>
      <c r="E971" s="173">
        <v>128</v>
      </c>
      <c r="F971" s="175">
        <v>296</v>
      </c>
    </row>
    <row r="972" spans="1:6" ht="12.75">
      <c r="A972" s="86" t="s">
        <v>730</v>
      </c>
      <c r="B972" s="173">
        <v>365</v>
      </c>
      <c r="C972" s="189">
        <v>82</v>
      </c>
      <c r="D972" s="190">
        <v>329</v>
      </c>
      <c r="E972" s="173">
        <v>122</v>
      </c>
      <c r="F972" s="175">
        <v>293</v>
      </c>
    </row>
    <row r="973" spans="1:6" ht="12.75">
      <c r="A973" s="86" t="s">
        <v>731</v>
      </c>
      <c r="B973" s="173">
        <v>58</v>
      </c>
      <c r="C973" s="189">
        <v>4</v>
      </c>
      <c r="D973" s="190">
        <v>53</v>
      </c>
      <c r="E973" s="173">
        <v>2</v>
      </c>
      <c r="F973" s="175">
        <v>57</v>
      </c>
    </row>
    <row r="974" spans="1:6" ht="12.75">
      <c r="A974" s="86" t="s">
        <v>732</v>
      </c>
      <c r="B974" s="173">
        <v>271</v>
      </c>
      <c r="C974" s="189">
        <v>45</v>
      </c>
      <c r="D974" s="190">
        <v>248</v>
      </c>
      <c r="E974" s="173">
        <v>69</v>
      </c>
      <c r="F974" s="175">
        <v>225</v>
      </c>
    </row>
    <row r="975" spans="1:6" ht="12.75">
      <c r="A975" s="86" t="s">
        <v>733</v>
      </c>
      <c r="B975" s="173">
        <v>139</v>
      </c>
      <c r="C975" s="189">
        <v>20</v>
      </c>
      <c r="D975" s="190">
        <v>127</v>
      </c>
      <c r="E975" s="173">
        <v>38</v>
      </c>
      <c r="F975" s="175">
        <v>111</v>
      </c>
    </row>
    <row r="976" spans="1:6" ht="12.75">
      <c r="A976" s="86" t="s">
        <v>734</v>
      </c>
      <c r="B976" s="173">
        <v>75</v>
      </c>
      <c r="C976" s="189">
        <v>7</v>
      </c>
      <c r="D976" s="190">
        <v>71</v>
      </c>
      <c r="E976" s="173">
        <v>17</v>
      </c>
      <c r="F976" s="175">
        <v>64</v>
      </c>
    </row>
    <row r="977" spans="1:6" ht="12.75">
      <c r="A977" s="86" t="s">
        <v>631</v>
      </c>
      <c r="B977" s="173">
        <v>238</v>
      </c>
      <c r="C977" s="189">
        <v>37</v>
      </c>
      <c r="D977" s="190">
        <v>216</v>
      </c>
      <c r="E977" s="173">
        <v>67</v>
      </c>
      <c r="F977" s="175">
        <v>189</v>
      </c>
    </row>
    <row r="978" spans="1:6" ht="12.75">
      <c r="A978" s="86" t="s">
        <v>735</v>
      </c>
      <c r="B978" s="173">
        <v>186</v>
      </c>
      <c r="C978" s="189">
        <v>34</v>
      </c>
      <c r="D978" s="190">
        <v>175</v>
      </c>
      <c r="E978" s="173">
        <v>53</v>
      </c>
      <c r="F978" s="175">
        <v>154</v>
      </c>
    </row>
    <row r="979" spans="1:6" ht="12.75">
      <c r="A979" s="86" t="s">
        <v>736</v>
      </c>
      <c r="B979" s="173">
        <v>18</v>
      </c>
      <c r="C979" s="189">
        <v>41</v>
      </c>
      <c r="D979" s="190">
        <v>12</v>
      </c>
      <c r="E979" s="173">
        <v>43</v>
      </c>
      <c r="F979" s="175">
        <v>14</v>
      </c>
    </row>
    <row r="980" spans="1:6" ht="12.75">
      <c r="A980" s="86" t="s">
        <v>737</v>
      </c>
      <c r="B980" s="173">
        <v>17</v>
      </c>
      <c r="C980" s="189">
        <v>2</v>
      </c>
      <c r="D980" s="190">
        <v>17</v>
      </c>
      <c r="E980" s="173">
        <v>2</v>
      </c>
      <c r="F980" s="175">
        <v>17</v>
      </c>
    </row>
    <row r="981" spans="1:6" ht="12.75">
      <c r="A981" s="86" t="s">
        <v>57</v>
      </c>
      <c r="B981" s="173">
        <v>330</v>
      </c>
      <c r="C981" s="189">
        <v>98</v>
      </c>
      <c r="D981" s="190">
        <v>300</v>
      </c>
      <c r="E981" s="173">
        <v>115</v>
      </c>
      <c r="F981" s="175">
        <v>277</v>
      </c>
    </row>
    <row r="982" spans="1:6" ht="12.75">
      <c r="A982" s="32" t="s">
        <v>2</v>
      </c>
      <c r="B982" s="16">
        <f>SUM(B969:B981)</f>
        <v>3004</v>
      </c>
      <c r="C982" s="16">
        <f>SUM(C969:C981)</f>
        <v>681</v>
      </c>
      <c r="D982" s="16">
        <f>SUM(D969:D981)</f>
        <v>2706</v>
      </c>
      <c r="E982" s="16">
        <f>SUM(E969:E981)</f>
        <v>1029</v>
      </c>
      <c r="F982" s="16">
        <f>SUM(F969:F981)</f>
        <v>2379</v>
      </c>
    </row>
    <row r="983" spans="1:6" ht="13.5" thickBot="1">
      <c r="A983" s="34"/>
      <c r="B983" s="30"/>
      <c r="C983" s="30"/>
      <c r="D983" s="30"/>
      <c r="E983" s="30"/>
      <c r="F983" s="30"/>
    </row>
    <row r="984" spans="1:6" ht="13.5" thickBot="1">
      <c r="A984" s="18" t="s">
        <v>95</v>
      </c>
      <c r="B984" s="5"/>
      <c r="C984" s="5"/>
      <c r="D984" s="5"/>
      <c r="E984" s="5"/>
      <c r="F984" s="5"/>
    </row>
    <row r="985" spans="1:6" ht="12.75">
      <c r="A985" s="9">
        <v>1</v>
      </c>
      <c r="B985" s="167">
        <v>554</v>
      </c>
      <c r="C985" s="187">
        <v>177</v>
      </c>
      <c r="D985" s="188">
        <v>466</v>
      </c>
      <c r="E985" s="167">
        <v>256</v>
      </c>
      <c r="F985" s="169">
        <v>390</v>
      </c>
    </row>
    <row r="986" spans="1:6" ht="12.75">
      <c r="A986" s="9">
        <v>2</v>
      </c>
      <c r="B986" s="173">
        <v>1202</v>
      </c>
      <c r="C986" s="189">
        <v>311</v>
      </c>
      <c r="D986" s="190">
        <v>1085</v>
      </c>
      <c r="E986" s="173">
        <v>492</v>
      </c>
      <c r="F986" s="175">
        <v>909</v>
      </c>
    </row>
    <row r="987" spans="1:6" ht="12.75">
      <c r="A987" s="9">
        <v>3</v>
      </c>
      <c r="B987" s="173">
        <v>497</v>
      </c>
      <c r="C987" s="189">
        <v>157</v>
      </c>
      <c r="D987" s="190">
        <v>432</v>
      </c>
      <c r="E987" s="173">
        <v>209</v>
      </c>
      <c r="F987" s="175">
        <v>377</v>
      </c>
    </row>
    <row r="988" spans="1:6" ht="12.75">
      <c r="A988" s="9">
        <v>4</v>
      </c>
      <c r="B988" s="173">
        <v>310</v>
      </c>
      <c r="C988" s="189">
        <v>82</v>
      </c>
      <c r="D988" s="190">
        <v>272</v>
      </c>
      <c r="E988" s="173">
        <v>124</v>
      </c>
      <c r="F988" s="175">
        <v>235</v>
      </c>
    </row>
    <row r="989" spans="1:6" ht="12.75">
      <c r="A989" s="9">
        <v>5</v>
      </c>
      <c r="B989" s="173">
        <v>1033</v>
      </c>
      <c r="C989" s="189">
        <v>282</v>
      </c>
      <c r="D989" s="190">
        <v>889</v>
      </c>
      <c r="E989" s="173">
        <v>431</v>
      </c>
      <c r="F989" s="175">
        <v>745</v>
      </c>
    </row>
    <row r="990" spans="1:6" ht="12.75">
      <c r="A990" s="9">
        <v>6</v>
      </c>
      <c r="B990" s="173">
        <v>786</v>
      </c>
      <c r="C990" s="189">
        <v>208</v>
      </c>
      <c r="D990" s="190">
        <v>676</v>
      </c>
      <c r="E990" s="173">
        <v>347</v>
      </c>
      <c r="F990" s="175">
        <v>541</v>
      </c>
    </row>
    <row r="991" spans="1:6" ht="12.75">
      <c r="A991" s="9">
        <v>7</v>
      </c>
      <c r="B991" s="173">
        <v>206</v>
      </c>
      <c r="C991" s="189">
        <v>30</v>
      </c>
      <c r="D991" s="190">
        <v>200</v>
      </c>
      <c r="E991" s="173">
        <v>70</v>
      </c>
      <c r="F991" s="175">
        <v>163</v>
      </c>
    </row>
    <row r="992" spans="1:6" ht="12.75">
      <c r="A992" s="9">
        <v>8</v>
      </c>
      <c r="B992" s="173">
        <v>1077</v>
      </c>
      <c r="C992" s="189">
        <v>234</v>
      </c>
      <c r="D992" s="190">
        <v>979</v>
      </c>
      <c r="E992" s="173">
        <v>411</v>
      </c>
      <c r="F992" s="175">
        <v>812</v>
      </c>
    </row>
    <row r="993" spans="1:6" ht="12.75">
      <c r="A993" s="9">
        <v>9</v>
      </c>
      <c r="B993" s="173">
        <v>753</v>
      </c>
      <c r="C993" s="189">
        <v>146</v>
      </c>
      <c r="D993" s="190">
        <v>690</v>
      </c>
      <c r="E993" s="173">
        <v>260</v>
      </c>
      <c r="F993" s="175">
        <v>583</v>
      </c>
    </row>
    <row r="994" spans="1:6" ht="12.75">
      <c r="A994" s="9">
        <v>10</v>
      </c>
      <c r="B994" s="173">
        <v>132</v>
      </c>
      <c r="C994" s="189">
        <v>16</v>
      </c>
      <c r="D994" s="190">
        <v>129</v>
      </c>
      <c r="E994" s="173">
        <v>41</v>
      </c>
      <c r="F994" s="175">
        <v>103</v>
      </c>
    </row>
    <row r="995" spans="1:6" ht="12.75">
      <c r="A995" s="32" t="s">
        <v>2</v>
      </c>
      <c r="B995" s="16">
        <f>SUM(B985:B994)</f>
        <v>6550</v>
      </c>
      <c r="C995" s="16">
        <f>SUM(C985:C994)</f>
        <v>1643</v>
      </c>
      <c r="D995" s="16">
        <f>SUM(D985:D994)</f>
        <v>5818</v>
      </c>
      <c r="E995" s="16">
        <f>SUM(E985:E994)</f>
        <v>2641</v>
      </c>
      <c r="F995" s="16">
        <f>SUM(F985:F994)</f>
        <v>4858</v>
      </c>
    </row>
    <row r="996" spans="1:6" ht="13.5" thickBot="1">
      <c r="A996" s="78"/>
      <c r="B996" s="17"/>
      <c r="C996" s="17"/>
      <c r="D996" s="17"/>
      <c r="E996" s="17"/>
      <c r="F996" s="17"/>
    </row>
    <row r="997" spans="1:6" ht="13.5" thickBot="1">
      <c r="A997" s="18" t="s">
        <v>96</v>
      </c>
      <c r="B997" s="6"/>
      <c r="C997" s="6"/>
      <c r="D997" s="6"/>
      <c r="E997" s="6"/>
      <c r="F997" s="6"/>
    </row>
    <row r="998" spans="1:6" ht="12.75">
      <c r="A998" s="9">
        <v>1</v>
      </c>
      <c r="B998" s="187">
        <v>387</v>
      </c>
      <c r="C998" s="167">
        <v>167</v>
      </c>
      <c r="D998" s="169">
        <v>293</v>
      </c>
      <c r="E998" s="167">
        <v>240</v>
      </c>
      <c r="F998" s="169">
        <v>218</v>
      </c>
    </row>
    <row r="999" spans="1:6" ht="12.75">
      <c r="A999" s="9">
        <v>2</v>
      </c>
      <c r="B999" s="189">
        <v>472</v>
      </c>
      <c r="C999" s="173">
        <v>179</v>
      </c>
      <c r="D999" s="175">
        <v>371</v>
      </c>
      <c r="E999" s="173">
        <v>284</v>
      </c>
      <c r="F999" s="175">
        <v>270</v>
      </c>
    </row>
    <row r="1000" spans="1:6" ht="12.75">
      <c r="A1000" s="9">
        <v>3</v>
      </c>
      <c r="B1000" s="189">
        <v>515</v>
      </c>
      <c r="C1000" s="173">
        <v>179</v>
      </c>
      <c r="D1000" s="175">
        <v>405</v>
      </c>
      <c r="E1000" s="173">
        <v>288</v>
      </c>
      <c r="F1000" s="175">
        <v>303</v>
      </c>
    </row>
    <row r="1001" spans="1:6" ht="12.75">
      <c r="A1001" s="62">
        <v>4</v>
      </c>
      <c r="B1001" s="189">
        <v>211</v>
      </c>
      <c r="C1001" s="173">
        <v>27</v>
      </c>
      <c r="D1001" s="175">
        <v>188</v>
      </c>
      <c r="E1001" s="173">
        <v>106</v>
      </c>
      <c r="F1001" s="175">
        <v>110</v>
      </c>
    </row>
    <row r="1002" spans="1:6" ht="12.75">
      <c r="A1002" s="62">
        <v>5</v>
      </c>
      <c r="B1002" s="189">
        <v>92</v>
      </c>
      <c r="C1002" s="173">
        <v>3</v>
      </c>
      <c r="D1002" s="175">
        <v>91</v>
      </c>
      <c r="E1002" s="173">
        <v>22</v>
      </c>
      <c r="F1002" s="175">
        <v>72</v>
      </c>
    </row>
    <row r="1003" spans="1:6" ht="12.75">
      <c r="A1003" s="9">
        <v>6</v>
      </c>
      <c r="B1003" s="189">
        <v>224</v>
      </c>
      <c r="C1003" s="173">
        <v>111</v>
      </c>
      <c r="D1003" s="175">
        <v>148</v>
      </c>
      <c r="E1003" s="173">
        <v>136</v>
      </c>
      <c r="F1003" s="175">
        <v>125</v>
      </c>
    </row>
    <row r="1004" spans="1:6" ht="12.75">
      <c r="A1004" s="32" t="s">
        <v>2</v>
      </c>
      <c r="B1004" s="16">
        <f>SUM(B998:B1003)</f>
        <v>1901</v>
      </c>
      <c r="C1004" s="16">
        <f>SUM(C998:C1003)</f>
        <v>666</v>
      </c>
      <c r="D1004" s="16">
        <f>SUM(D998:D1003)</f>
        <v>1496</v>
      </c>
      <c r="E1004" s="16">
        <f>SUM(E998:E1003)</f>
        <v>1076</v>
      </c>
      <c r="F1004" s="16">
        <f>SUM(F998:F1003)</f>
        <v>1098</v>
      </c>
    </row>
    <row r="1005" spans="1:6" ht="13.5" thickBot="1">
      <c r="A1005" s="35"/>
      <c r="B1005" s="17"/>
      <c r="C1005" s="17"/>
      <c r="D1005" s="17"/>
      <c r="E1005" s="17"/>
      <c r="F1005" s="17"/>
    </row>
    <row r="1006" spans="1:6" ht="13.5" thickBot="1">
      <c r="A1006" s="18" t="s">
        <v>97</v>
      </c>
      <c r="B1006" s="5"/>
      <c r="C1006" s="5"/>
      <c r="D1006" s="5"/>
      <c r="E1006" s="5"/>
      <c r="F1006" s="5"/>
    </row>
    <row r="1007" spans="1:6" ht="12.75">
      <c r="A1007" s="86" t="s">
        <v>738</v>
      </c>
      <c r="B1007" s="167">
        <v>83</v>
      </c>
      <c r="C1007" s="167">
        <v>20</v>
      </c>
      <c r="D1007" s="182">
        <v>76</v>
      </c>
      <c r="E1007" s="205">
        <v>21</v>
      </c>
      <c r="F1007" s="169">
        <v>74</v>
      </c>
    </row>
    <row r="1008" spans="1:6" ht="12.75">
      <c r="A1008" s="86" t="s">
        <v>546</v>
      </c>
      <c r="B1008" s="173">
        <v>174</v>
      </c>
      <c r="C1008" s="173">
        <v>108</v>
      </c>
      <c r="D1008" s="184">
        <v>115</v>
      </c>
      <c r="E1008" s="206">
        <v>117</v>
      </c>
      <c r="F1008" s="175">
        <v>111</v>
      </c>
    </row>
    <row r="1009" spans="1:6" ht="12.75">
      <c r="A1009" s="86" t="s">
        <v>547</v>
      </c>
      <c r="B1009" s="173">
        <v>269</v>
      </c>
      <c r="C1009" s="173">
        <v>179</v>
      </c>
      <c r="D1009" s="184">
        <v>186</v>
      </c>
      <c r="E1009" s="206">
        <v>192</v>
      </c>
      <c r="F1009" s="175">
        <v>176</v>
      </c>
    </row>
    <row r="1010" spans="1:6" ht="12.75">
      <c r="A1010" s="86" t="s">
        <v>548</v>
      </c>
      <c r="B1010" s="173">
        <v>151</v>
      </c>
      <c r="C1010" s="173">
        <v>68</v>
      </c>
      <c r="D1010" s="184">
        <v>119</v>
      </c>
      <c r="E1010" s="206">
        <v>79</v>
      </c>
      <c r="F1010" s="175">
        <v>113</v>
      </c>
    </row>
    <row r="1011" spans="1:6" ht="12.75">
      <c r="A1011" s="86" t="s">
        <v>549</v>
      </c>
      <c r="B1011" s="173">
        <v>449</v>
      </c>
      <c r="C1011" s="173">
        <v>211</v>
      </c>
      <c r="D1011" s="184">
        <v>339</v>
      </c>
      <c r="E1011" s="206">
        <v>238</v>
      </c>
      <c r="F1011" s="175">
        <v>314</v>
      </c>
    </row>
    <row r="1012" spans="1:6" ht="12.75">
      <c r="A1012" s="86" t="s">
        <v>550</v>
      </c>
      <c r="B1012" s="173">
        <v>590</v>
      </c>
      <c r="C1012" s="173">
        <v>303</v>
      </c>
      <c r="D1012" s="184">
        <v>434</v>
      </c>
      <c r="E1012" s="206">
        <v>342</v>
      </c>
      <c r="F1012" s="175">
        <v>404</v>
      </c>
    </row>
    <row r="1013" spans="1:6" ht="12.75">
      <c r="A1013" s="86" t="s">
        <v>551</v>
      </c>
      <c r="B1013" s="173">
        <v>37</v>
      </c>
      <c r="C1013" s="173">
        <v>29</v>
      </c>
      <c r="D1013" s="184">
        <v>23</v>
      </c>
      <c r="E1013" s="206">
        <v>32</v>
      </c>
      <c r="F1013" s="175">
        <v>24</v>
      </c>
    </row>
    <row r="1014" spans="1:6" ht="12.75">
      <c r="A1014" s="86" t="s">
        <v>552</v>
      </c>
      <c r="B1014" s="173">
        <v>155</v>
      </c>
      <c r="C1014" s="173">
        <v>51</v>
      </c>
      <c r="D1014" s="184">
        <v>126</v>
      </c>
      <c r="E1014" s="206">
        <v>55</v>
      </c>
      <c r="F1014" s="175">
        <v>122</v>
      </c>
    </row>
    <row r="1015" spans="1:6" ht="12.75">
      <c r="A1015" s="86" t="s">
        <v>553</v>
      </c>
      <c r="B1015" s="173">
        <v>471</v>
      </c>
      <c r="C1015" s="173">
        <v>183</v>
      </c>
      <c r="D1015" s="184">
        <v>382</v>
      </c>
      <c r="E1015" s="206">
        <v>202</v>
      </c>
      <c r="F1015" s="175">
        <v>360</v>
      </c>
    </row>
    <row r="1016" spans="1:6" ht="12.75">
      <c r="A1016" s="86" t="s">
        <v>739</v>
      </c>
      <c r="B1016" s="173">
        <v>414</v>
      </c>
      <c r="C1016" s="173">
        <v>150</v>
      </c>
      <c r="D1016" s="184">
        <v>336</v>
      </c>
      <c r="E1016" s="206">
        <v>181</v>
      </c>
      <c r="F1016" s="175">
        <v>318</v>
      </c>
    </row>
    <row r="1017" spans="1:6" ht="12.75">
      <c r="A1017" s="86" t="s">
        <v>554</v>
      </c>
      <c r="B1017" s="173">
        <v>62</v>
      </c>
      <c r="C1017" s="173">
        <v>7</v>
      </c>
      <c r="D1017" s="184">
        <v>65</v>
      </c>
      <c r="E1017" s="206">
        <v>10</v>
      </c>
      <c r="F1017" s="175">
        <v>60</v>
      </c>
    </row>
    <row r="1018" spans="1:6" ht="12.75">
      <c r="A1018" s="86" t="s">
        <v>555</v>
      </c>
      <c r="B1018" s="173">
        <v>37</v>
      </c>
      <c r="C1018" s="173">
        <v>8</v>
      </c>
      <c r="D1018" s="184">
        <v>36</v>
      </c>
      <c r="E1018" s="206">
        <v>8</v>
      </c>
      <c r="F1018" s="175">
        <v>37</v>
      </c>
    </row>
    <row r="1019" spans="1:6" ht="12.75">
      <c r="A1019" s="86" t="s">
        <v>556</v>
      </c>
      <c r="B1019" s="173">
        <v>16</v>
      </c>
      <c r="C1019" s="173">
        <v>8</v>
      </c>
      <c r="D1019" s="184">
        <v>12</v>
      </c>
      <c r="E1019" s="206">
        <v>9</v>
      </c>
      <c r="F1019" s="175">
        <v>11</v>
      </c>
    </row>
    <row r="1020" spans="1:6" ht="12.75">
      <c r="A1020" s="86" t="s">
        <v>57</v>
      </c>
      <c r="B1020" s="186">
        <v>413</v>
      </c>
      <c r="C1020" s="186">
        <v>236</v>
      </c>
      <c r="D1020" s="294">
        <v>325</v>
      </c>
      <c r="E1020" s="208">
        <v>246</v>
      </c>
      <c r="F1020" s="177">
        <v>323</v>
      </c>
    </row>
    <row r="1021" spans="1:6" ht="12.75">
      <c r="A1021" s="32" t="s">
        <v>2</v>
      </c>
      <c r="B1021" s="16">
        <f>SUM(B1007:B1020)</f>
        <v>3321</v>
      </c>
      <c r="C1021" s="16">
        <f>SUM(C1007:C1020)</f>
        <v>1561</v>
      </c>
      <c r="D1021" s="16">
        <f>SUM(D1007:D1020)</f>
        <v>2574</v>
      </c>
      <c r="E1021" s="16">
        <f>SUM(E1007:E1020)</f>
        <v>1732</v>
      </c>
      <c r="F1021" s="16">
        <f>SUM(F1007:F1020)</f>
        <v>2447</v>
      </c>
    </row>
    <row r="1022" spans="1:6" ht="3" customHeight="1" thickBot="1">
      <c r="A1022" s="78"/>
      <c r="B1022" s="17"/>
      <c r="C1022" s="17"/>
      <c r="D1022" s="17"/>
      <c r="E1022" s="17"/>
      <c r="F1022" s="17"/>
    </row>
    <row r="1023" spans="1:6" ht="13.5" thickBot="1">
      <c r="A1023" s="18" t="s">
        <v>98</v>
      </c>
      <c r="B1023" s="6"/>
      <c r="C1023" s="6"/>
      <c r="D1023" s="6"/>
      <c r="E1023" s="6"/>
      <c r="F1023" s="6"/>
    </row>
    <row r="1024" spans="1:6" ht="12.75">
      <c r="A1024" s="86">
        <v>1</v>
      </c>
      <c r="B1024" s="167">
        <v>399</v>
      </c>
      <c r="C1024" s="167">
        <v>145</v>
      </c>
      <c r="D1024" s="169">
        <v>339</v>
      </c>
      <c r="E1024" s="167">
        <v>235</v>
      </c>
      <c r="F1024" s="169">
        <v>253</v>
      </c>
    </row>
    <row r="1025" spans="1:6" ht="12.75">
      <c r="A1025" s="86">
        <v>2</v>
      </c>
      <c r="B1025" s="173">
        <v>226</v>
      </c>
      <c r="C1025" s="170">
        <v>104</v>
      </c>
      <c r="D1025" s="172">
        <v>186</v>
      </c>
      <c r="E1025" s="170">
        <v>142</v>
      </c>
      <c r="F1025" s="172">
        <v>148</v>
      </c>
    </row>
    <row r="1026" spans="1:6" ht="12.75">
      <c r="A1026" s="86">
        <v>3</v>
      </c>
      <c r="B1026" s="173">
        <v>106</v>
      </c>
      <c r="C1026" s="170">
        <v>109</v>
      </c>
      <c r="D1026" s="172">
        <v>74</v>
      </c>
      <c r="E1026" s="170">
        <v>131</v>
      </c>
      <c r="F1026" s="172">
        <v>54</v>
      </c>
    </row>
    <row r="1027" spans="1:6" ht="12.75">
      <c r="A1027" s="86">
        <v>4</v>
      </c>
      <c r="B1027" s="173">
        <v>239</v>
      </c>
      <c r="C1027" s="170">
        <v>202</v>
      </c>
      <c r="D1027" s="172">
        <v>164</v>
      </c>
      <c r="E1027" s="170">
        <v>247</v>
      </c>
      <c r="F1027" s="172">
        <v>125</v>
      </c>
    </row>
    <row r="1028" spans="1:6" ht="12.75">
      <c r="A1028" s="86">
        <v>5</v>
      </c>
      <c r="B1028" s="173">
        <v>190</v>
      </c>
      <c r="C1028" s="170">
        <v>135</v>
      </c>
      <c r="D1028" s="172">
        <v>145</v>
      </c>
      <c r="E1028" s="170">
        <v>155</v>
      </c>
      <c r="F1028" s="172">
        <v>124</v>
      </c>
    </row>
    <row r="1029" spans="1:6" ht="12.75">
      <c r="A1029" s="86">
        <v>6</v>
      </c>
      <c r="B1029" s="173">
        <v>275</v>
      </c>
      <c r="C1029" s="170">
        <v>229</v>
      </c>
      <c r="D1029" s="172">
        <v>191</v>
      </c>
      <c r="E1029" s="170">
        <v>277</v>
      </c>
      <c r="F1029" s="172">
        <v>144</v>
      </c>
    </row>
    <row r="1030" spans="1:6" ht="12.75">
      <c r="A1030" s="86">
        <v>7</v>
      </c>
      <c r="B1030" s="170">
        <v>310</v>
      </c>
      <c r="C1030" s="170">
        <v>196</v>
      </c>
      <c r="D1030" s="172">
        <v>255</v>
      </c>
      <c r="E1030" s="170">
        <v>249</v>
      </c>
      <c r="F1030" s="172">
        <v>203</v>
      </c>
    </row>
    <row r="1031" spans="1:6" ht="12.75">
      <c r="A1031" s="86" t="s">
        <v>57</v>
      </c>
      <c r="B1031" s="178">
        <v>1246</v>
      </c>
      <c r="C1031" s="178">
        <v>1313</v>
      </c>
      <c r="D1031" s="180">
        <v>882</v>
      </c>
      <c r="E1031" s="178">
        <v>1440</v>
      </c>
      <c r="F1031" s="180">
        <v>788</v>
      </c>
    </row>
    <row r="1032" spans="1:6" ht="12.75">
      <c r="A1032" s="32" t="s">
        <v>2</v>
      </c>
      <c r="B1032" s="16">
        <f>SUM(B1024:B1031)</f>
        <v>2991</v>
      </c>
      <c r="C1032" s="16">
        <f>SUM(C1024:C1031)</f>
        <v>2433</v>
      </c>
      <c r="D1032" s="16">
        <f>SUM(D1024:D1031)</f>
        <v>2236</v>
      </c>
      <c r="E1032" s="16">
        <f>SUM(E1024:E1031)</f>
        <v>2876</v>
      </c>
      <c r="F1032" s="16">
        <f>SUM(F1024:F1031)</f>
        <v>1839</v>
      </c>
    </row>
    <row r="1033" spans="1:6" ht="13.5" thickBot="1">
      <c r="A1033" s="35"/>
      <c r="B1033" s="17"/>
      <c r="C1033" s="17"/>
      <c r="D1033" s="17"/>
      <c r="E1033" s="17"/>
      <c r="F1033" s="17"/>
    </row>
    <row r="1034" spans="1:6" ht="13.5" thickBot="1">
      <c r="A1034" s="18" t="s">
        <v>139</v>
      </c>
      <c r="B1034" s="5"/>
      <c r="C1034" s="5"/>
      <c r="D1034" s="5"/>
      <c r="E1034" s="5"/>
      <c r="F1034" s="5"/>
    </row>
    <row r="1035" spans="1:6" ht="12.75">
      <c r="A1035" s="9" t="s">
        <v>173</v>
      </c>
      <c r="B1035" s="187">
        <v>358</v>
      </c>
      <c r="C1035" s="167">
        <v>83</v>
      </c>
      <c r="D1035" s="169">
        <v>335</v>
      </c>
      <c r="E1035" s="167">
        <v>147</v>
      </c>
      <c r="F1035" s="169">
        <v>265</v>
      </c>
    </row>
    <row r="1036" spans="1:6" ht="12.75">
      <c r="A1036" s="9" t="s">
        <v>172</v>
      </c>
      <c r="B1036" s="189">
        <v>437</v>
      </c>
      <c r="C1036" s="173">
        <v>81</v>
      </c>
      <c r="D1036" s="175">
        <v>400</v>
      </c>
      <c r="E1036" s="173">
        <v>151</v>
      </c>
      <c r="F1036" s="175">
        <v>331</v>
      </c>
    </row>
    <row r="1037" spans="1:6" ht="12.75">
      <c r="A1037" s="9" t="s">
        <v>174</v>
      </c>
      <c r="B1037" s="189">
        <v>342</v>
      </c>
      <c r="C1037" s="173">
        <v>76</v>
      </c>
      <c r="D1037" s="175">
        <v>316</v>
      </c>
      <c r="E1037" s="173">
        <v>156</v>
      </c>
      <c r="F1037" s="175">
        <v>235</v>
      </c>
    </row>
    <row r="1038" spans="1:6" ht="12.75">
      <c r="A1038" s="9" t="s">
        <v>175</v>
      </c>
      <c r="B1038" s="189">
        <v>265</v>
      </c>
      <c r="C1038" s="173">
        <v>78</v>
      </c>
      <c r="D1038" s="175">
        <v>233</v>
      </c>
      <c r="E1038" s="173">
        <v>145</v>
      </c>
      <c r="F1038" s="175">
        <v>166</v>
      </c>
    </row>
    <row r="1039" spans="1:6" ht="12.75">
      <c r="A1039" s="9" t="s">
        <v>176</v>
      </c>
      <c r="B1039" s="189">
        <v>338</v>
      </c>
      <c r="C1039" s="173">
        <v>119</v>
      </c>
      <c r="D1039" s="175">
        <v>259</v>
      </c>
      <c r="E1039" s="173">
        <v>183</v>
      </c>
      <c r="F1039" s="175">
        <v>194</v>
      </c>
    </row>
    <row r="1040" spans="1:6" ht="12.75">
      <c r="A1040" s="62" t="s">
        <v>177</v>
      </c>
      <c r="B1040" s="189">
        <v>261</v>
      </c>
      <c r="C1040" s="173">
        <v>54</v>
      </c>
      <c r="D1040" s="175">
        <v>228</v>
      </c>
      <c r="E1040" s="173">
        <v>102</v>
      </c>
      <c r="F1040" s="175">
        <v>184</v>
      </c>
    </row>
    <row r="1041" spans="1:6" ht="12.75">
      <c r="A1041" s="9" t="s">
        <v>178</v>
      </c>
      <c r="B1041" s="189">
        <v>231</v>
      </c>
      <c r="C1041" s="173">
        <v>55</v>
      </c>
      <c r="D1041" s="175">
        <v>208</v>
      </c>
      <c r="E1041" s="173">
        <v>97</v>
      </c>
      <c r="F1041" s="175">
        <v>166</v>
      </c>
    </row>
    <row r="1042" spans="1:6" ht="12.75">
      <c r="A1042" s="9" t="s">
        <v>179</v>
      </c>
      <c r="B1042" s="189">
        <v>445</v>
      </c>
      <c r="C1042" s="173">
        <v>88</v>
      </c>
      <c r="D1042" s="175">
        <v>398</v>
      </c>
      <c r="E1042" s="173">
        <v>172</v>
      </c>
      <c r="F1042" s="175">
        <v>315</v>
      </c>
    </row>
    <row r="1043" spans="1:6" ht="12.75">
      <c r="A1043" s="9" t="s">
        <v>180</v>
      </c>
      <c r="B1043" s="189">
        <v>390</v>
      </c>
      <c r="C1043" s="173">
        <v>90</v>
      </c>
      <c r="D1043" s="175">
        <v>343</v>
      </c>
      <c r="E1043" s="173">
        <v>148</v>
      </c>
      <c r="F1043" s="175">
        <v>289</v>
      </c>
    </row>
    <row r="1044" spans="1:6" ht="12.75">
      <c r="A1044" s="9" t="s">
        <v>181</v>
      </c>
      <c r="B1044" s="189">
        <v>417</v>
      </c>
      <c r="C1044" s="173">
        <v>86</v>
      </c>
      <c r="D1044" s="175">
        <v>375</v>
      </c>
      <c r="E1044" s="173">
        <v>149</v>
      </c>
      <c r="F1044" s="175">
        <v>312</v>
      </c>
    </row>
    <row r="1045" spans="1:6" ht="12.75">
      <c r="A1045" s="9" t="s">
        <v>182</v>
      </c>
      <c r="B1045" s="189">
        <v>396</v>
      </c>
      <c r="C1045" s="173">
        <v>102</v>
      </c>
      <c r="D1045" s="175">
        <v>357</v>
      </c>
      <c r="E1045" s="173">
        <v>184</v>
      </c>
      <c r="F1045" s="175">
        <v>277</v>
      </c>
    </row>
    <row r="1046" spans="1:6" ht="12.75">
      <c r="A1046" s="9" t="s">
        <v>183</v>
      </c>
      <c r="B1046" s="189">
        <v>269</v>
      </c>
      <c r="C1046" s="173">
        <v>52</v>
      </c>
      <c r="D1046" s="175">
        <v>249</v>
      </c>
      <c r="E1046" s="173">
        <v>89</v>
      </c>
      <c r="F1046" s="175">
        <v>206</v>
      </c>
    </row>
    <row r="1047" spans="1:6" ht="12.75">
      <c r="A1047" s="9" t="s">
        <v>184</v>
      </c>
      <c r="B1047" s="189">
        <v>423</v>
      </c>
      <c r="C1047" s="173">
        <v>82</v>
      </c>
      <c r="D1047" s="175">
        <v>393</v>
      </c>
      <c r="E1047" s="173">
        <v>180</v>
      </c>
      <c r="F1047" s="175">
        <v>299</v>
      </c>
    </row>
    <row r="1048" spans="1:6" ht="12.75">
      <c r="A1048" s="9" t="s">
        <v>185</v>
      </c>
      <c r="B1048" s="189">
        <v>360</v>
      </c>
      <c r="C1048" s="173">
        <v>66</v>
      </c>
      <c r="D1048" s="175">
        <v>348</v>
      </c>
      <c r="E1048" s="173">
        <v>167</v>
      </c>
      <c r="F1048" s="175">
        <v>250</v>
      </c>
    </row>
    <row r="1049" spans="1:6" ht="12.75">
      <c r="A1049" s="9" t="s">
        <v>186</v>
      </c>
      <c r="B1049" s="189">
        <v>494</v>
      </c>
      <c r="C1049" s="173">
        <v>82</v>
      </c>
      <c r="D1049" s="175">
        <v>468</v>
      </c>
      <c r="E1049" s="173">
        <v>201</v>
      </c>
      <c r="F1049" s="175">
        <v>350</v>
      </c>
    </row>
    <row r="1050" spans="1:6" ht="12.75">
      <c r="A1050" s="9" t="s">
        <v>430</v>
      </c>
      <c r="B1050" s="189">
        <v>384</v>
      </c>
      <c r="C1050" s="173">
        <v>91</v>
      </c>
      <c r="D1050" s="175">
        <v>322</v>
      </c>
      <c r="E1050" s="173">
        <v>154</v>
      </c>
      <c r="F1050" s="175">
        <v>265</v>
      </c>
    </row>
    <row r="1051" spans="1:6" ht="12.75">
      <c r="A1051" s="9" t="s">
        <v>187</v>
      </c>
      <c r="B1051" s="189">
        <v>150</v>
      </c>
      <c r="C1051" s="173">
        <v>26</v>
      </c>
      <c r="D1051" s="175">
        <v>148</v>
      </c>
      <c r="E1051" s="173">
        <v>62</v>
      </c>
      <c r="F1051" s="175">
        <v>116</v>
      </c>
    </row>
    <row r="1052" spans="1:6" ht="12.75">
      <c r="A1052" s="9" t="s">
        <v>188</v>
      </c>
      <c r="B1052" s="189">
        <v>211</v>
      </c>
      <c r="C1052" s="173">
        <v>39</v>
      </c>
      <c r="D1052" s="175">
        <v>185</v>
      </c>
      <c r="E1052" s="173">
        <v>100</v>
      </c>
      <c r="F1052" s="175">
        <v>127</v>
      </c>
    </row>
    <row r="1053" spans="1:6" ht="12.75">
      <c r="A1053" s="9" t="s">
        <v>189</v>
      </c>
      <c r="B1053" s="189">
        <v>283</v>
      </c>
      <c r="C1053" s="173">
        <v>166</v>
      </c>
      <c r="D1053" s="175">
        <v>223</v>
      </c>
      <c r="E1053" s="173">
        <v>222</v>
      </c>
      <c r="F1053" s="175">
        <v>171</v>
      </c>
    </row>
    <row r="1054" spans="1:6" ht="12.75">
      <c r="A1054" s="9" t="s">
        <v>190</v>
      </c>
      <c r="B1054" s="189">
        <v>289</v>
      </c>
      <c r="C1054" s="173">
        <v>141</v>
      </c>
      <c r="D1054" s="175">
        <v>239</v>
      </c>
      <c r="E1054" s="173">
        <v>194</v>
      </c>
      <c r="F1054" s="175">
        <v>187</v>
      </c>
    </row>
    <row r="1055" spans="1:6" ht="12.75">
      <c r="A1055" s="9" t="s">
        <v>191</v>
      </c>
      <c r="B1055" s="189">
        <v>360</v>
      </c>
      <c r="C1055" s="173">
        <v>181</v>
      </c>
      <c r="D1055" s="175">
        <v>248</v>
      </c>
      <c r="E1055" s="173">
        <v>229</v>
      </c>
      <c r="F1055" s="175">
        <v>200</v>
      </c>
    </row>
    <row r="1056" spans="1:6" ht="12.75">
      <c r="A1056" s="9" t="s">
        <v>192</v>
      </c>
      <c r="B1056" s="189">
        <v>281</v>
      </c>
      <c r="C1056" s="173">
        <v>136</v>
      </c>
      <c r="D1056" s="175">
        <v>254</v>
      </c>
      <c r="E1056" s="173">
        <v>216</v>
      </c>
      <c r="F1056" s="175">
        <v>176</v>
      </c>
    </row>
    <row r="1057" spans="1:6" ht="12.75">
      <c r="A1057" s="9" t="s">
        <v>193</v>
      </c>
      <c r="B1057" s="189">
        <v>361</v>
      </c>
      <c r="C1057" s="173">
        <v>106</v>
      </c>
      <c r="D1057" s="175">
        <v>325</v>
      </c>
      <c r="E1057" s="173">
        <v>184</v>
      </c>
      <c r="F1057" s="175">
        <v>246</v>
      </c>
    </row>
    <row r="1058" spans="1:6" ht="12.75">
      <c r="A1058" s="9" t="s">
        <v>194</v>
      </c>
      <c r="B1058" s="189">
        <v>401</v>
      </c>
      <c r="C1058" s="173">
        <v>95</v>
      </c>
      <c r="D1058" s="175">
        <v>350</v>
      </c>
      <c r="E1058" s="173">
        <v>176</v>
      </c>
      <c r="F1058" s="175">
        <v>270</v>
      </c>
    </row>
    <row r="1059" spans="1:6" ht="12.75">
      <c r="A1059" s="9" t="s">
        <v>195</v>
      </c>
      <c r="B1059" s="189">
        <v>329</v>
      </c>
      <c r="C1059" s="173">
        <v>131</v>
      </c>
      <c r="D1059" s="175">
        <v>258</v>
      </c>
      <c r="E1059" s="173">
        <v>193</v>
      </c>
      <c r="F1059" s="175">
        <v>196</v>
      </c>
    </row>
    <row r="1060" spans="1:6" ht="12.75">
      <c r="A1060" s="9" t="s">
        <v>196</v>
      </c>
      <c r="B1060" s="189">
        <v>325</v>
      </c>
      <c r="C1060" s="173">
        <v>114</v>
      </c>
      <c r="D1060" s="175">
        <v>281</v>
      </c>
      <c r="E1060" s="173">
        <v>198</v>
      </c>
      <c r="F1060" s="175">
        <v>198</v>
      </c>
    </row>
    <row r="1061" spans="1:6" ht="12.75">
      <c r="A1061" s="9" t="s">
        <v>197</v>
      </c>
      <c r="B1061" s="189">
        <v>451</v>
      </c>
      <c r="C1061" s="173">
        <v>176</v>
      </c>
      <c r="D1061" s="175">
        <v>355</v>
      </c>
      <c r="E1061" s="173">
        <v>270</v>
      </c>
      <c r="F1061" s="175">
        <v>262</v>
      </c>
    </row>
    <row r="1062" spans="1:6" ht="12.75">
      <c r="A1062" s="9" t="s">
        <v>198</v>
      </c>
      <c r="B1062" s="189">
        <v>291</v>
      </c>
      <c r="C1062" s="173">
        <v>95</v>
      </c>
      <c r="D1062" s="175">
        <v>255</v>
      </c>
      <c r="E1062" s="173">
        <v>166</v>
      </c>
      <c r="F1062" s="175">
        <v>185</v>
      </c>
    </row>
    <row r="1063" spans="1:6" ht="12.75">
      <c r="A1063" s="9" t="s">
        <v>199</v>
      </c>
      <c r="B1063" s="189">
        <v>366</v>
      </c>
      <c r="C1063" s="173">
        <v>130</v>
      </c>
      <c r="D1063" s="175">
        <v>283</v>
      </c>
      <c r="E1063" s="173">
        <v>190</v>
      </c>
      <c r="F1063" s="175">
        <v>228</v>
      </c>
    </row>
    <row r="1064" spans="1:6" ht="12.75">
      <c r="A1064" s="9" t="s">
        <v>200</v>
      </c>
      <c r="B1064" s="189">
        <v>339</v>
      </c>
      <c r="C1064" s="173">
        <v>101</v>
      </c>
      <c r="D1064" s="175">
        <v>313</v>
      </c>
      <c r="E1064" s="173">
        <v>190</v>
      </c>
      <c r="F1064" s="175">
        <v>221</v>
      </c>
    </row>
    <row r="1065" spans="1:6" ht="12.75">
      <c r="A1065" s="9" t="s">
        <v>201</v>
      </c>
      <c r="B1065" s="189">
        <v>393</v>
      </c>
      <c r="C1065" s="173">
        <v>150</v>
      </c>
      <c r="D1065" s="175">
        <v>307</v>
      </c>
      <c r="E1065" s="173">
        <v>220</v>
      </c>
      <c r="F1065" s="175">
        <v>240</v>
      </c>
    </row>
    <row r="1066" spans="1:6" ht="12.75">
      <c r="A1066" s="9" t="s">
        <v>202</v>
      </c>
      <c r="B1066" s="189">
        <v>356</v>
      </c>
      <c r="C1066" s="173">
        <v>150</v>
      </c>
      <c r="D1066" s="175">
        <v>300</v>
      </c>
      <c r="E1066" s="173">
        <v>231</v>
      </c>
      <c r="F1066" s="175">
        <v>225</v>
      </c>
    </row>
    <row r="1067" spans="1:6" ht="12.75">
      <c r="A1067" s="9" t="s">
        <v>203</v>
      </c>
      <c r="B1067" s="189">
        <v>193</v>
      </c>
      <c r="C1067" s="173">
        <v>59</v>
      </c>
      <c r="D1067" s="175">
        <v>180</v>
      </c>
      <c r="E1067" s="173">
        <v>96</v>
      </c>
      <c r="F1067" s="175">
        <v>138</v>
      </c>
    </row>
    <row r="1068" spans="1:6" ht="12.75">
      <c r="A1068" s="9" t="s">
        <v>204</v>
      </c>
      <c r="B1068" s="189">
        <v>228</v>
      </c>
      <c r="C1068" s="173">
        <v>98</v>
      </c>
      <c r="D1068" s="175">
        <v>177</v>
      </c>
      <c r="E1068" s="173">
        <v>141</v>
      </c>
      <c r="F1068" s="175">
        <v>134</v>
      </c>
    </row>
    <row r="1069" spans="1:6" ht="12.75">
      <c r="A1069" s="9" t="s">
        <v>205</v>
      </c>
      <c r="B1069" s="189">
        <v>274</v>
      </c>
      <c r="C1069" s="173">
        <v>99</v>
      </c>
      <c r="D1069" s="175">
        <v>214</v>
      </c>
      <c r="E1069" s="173">
        <v>136</v>
      </c>
      <c r="F1069" s="175">
        <v>176</v>
      </c>
    </row>
    <row r="1070" spans="1:6" ht="12.75">
      <c r="A1070" s="9" t="s">
        <v>206</v>
      </c>
      <c r="B1070" s="189">
        <v>340</v>
      </c>
      <c r="C1070" s="173">
        <v>122</v>
      </c>
      <c r="D1070" s="175">
        <v>288</v>
      </c>
      <c r="E1070" s="173">
        <v>193</v>
      </c>
      <c r="F1070" s="175">
        <v>220</v>
      </c>
    </row>
    <row r="1071" spans="1:6" ht="12.75">
      <c r="A1071" s="9" t="s">
        <v>207</v>
      </c>
      <c r="B1071" s="189">
        <v>337</v>
      </c>
      <c r="C1071" s="173">
        <v>111</v>
      </c>
      <c r="D1071" s="175">
        <v>292</v>
      </c>
      <c r="E1071" s="173">
        <v>201</v>
      </c>
      <c r="F1071" s="175">
        <v>213</v>
      </c>
    </row>
    <row r="1072" spans="1:6" ht="12.75">
      <c r="A1072" s="9" t="s">
        <v>208</v>
      </c>
      <c r="B1072" s="189">
        <v>655</v>
      </c>
      <c r="C1072" s="173">
        <v>223</v>
      </c>
      <c r="D1072" s="175">
        <v>545</v>
      </c>
      <c r="E1072" s="173">
        <v>347</v>
      </c>
      <c r="F1072" s="175">
        <v>422</v>
      </c>
    </row>
    <row r="1073" spans="1:6" ht="12.75">
      <c r="A1073" s="86" t="s">
        <v>431</v>
      </c>
      <c r="B1073" s="189">
        <v>270</v>
      </c>
      <c r="C1073" s="173">
        <v>95</v>
      </c>
      <c r="D1073" s="175">
        <v>219</v>
      </c>
      <c r="E1073" s="173">
        <v>141</v>
      </c>
      <c r="F1073" s="175">
        <v>169</v>
      </c>
    </row>
    <row r="1074" spans="1:6" ht="12.75">
      <c r="A1074" s="86" t="s">
        <v>432</v>
      </c>
      <c r="B1074" s="189">
        <v>275</v>
      </c>
      <c r="C1074" s="173">
        <v>69</v>
      </c>
      <c r="D1074" s="175">
        <v>228</v>
      </c>
      <c r="E1074" s="173">
        <v>140</v>
      </c>
      <c r="F1074" s="175">
        <v>158</v>
      </c>
    </row>
    <row r="1075" spans="1:6" ht="12.75">
      <c r="A1075" s="86" t="s">
        <v>433</v>
      </c>
      <c r="B1075" s="189">
        <v>341</v>
      </c>
      <c r="C1075" s="173">
        <v>85</v>
      </c>
      <c r="D1075" s="175">
        <v>306</v>
      </c>
      <c r="E1075" s="173">
        <v>177</v>
      </c>
      <c r="F1075" s="175">
        <v>217</v>
      </c>
    </row>
    <row r="1076" spans="1:6" ht="12.75">
      <c r="A1076" s="86" t="s">
        <v>434</v>
      </c>
      <c r="B1076" s="189">
        <v>304</v>
      </c>
      <c r="C1076" s="173">
        <v>70</v>
      </c>
      <c r="D1076" s="175">
        <v>290</v>
      </c>
      <c r="E1076" s="173">
        <v>142</v>
      </c>
      <c r="F1076" s="175">
        <v>225</v>
      </c>
    </row>
    <row r="1077" spans="1:6" ht="12.75">
      <c r="A1077" s="271" t="s">
        <v>435</v>
      </c>
      <c r="B1077" s="189">
        <v>324</v>
      </c>
      <c r="C1077" s="173">
        <v>58</v>
      </c>
      <c r="D1077" s="175">
        <v>303</v>
      </c>
      <c r="E1077" s="173">
        <v>125</v>
      </c>
      <c r="F1077" s="175">
        <v>236</v>
      </c>
    </row>
    <row r="1078" spans="1:6" ht="12.75">
      <c r="A1078" s="271" t="s">
        <v>787</v>
      </c>
      <c r="B1078" s="189">
        <v>307</v>
      </c>
      <c r="C1078" s="173">
        <v>86</v>
      </c>
      <c r="D1078" s="175">
        <v>270</v>
      </c>
      <c r="E1078" s="173">
        <v>156</v>
      </c>
      <c r="F1078" s="175">
        <v>200</v>
      </c>
    </row>
    <row r="1079" spans="1:6" ht="12.75">
      <c r="A1079" s="405" t="s">
        <v>784</v>
      </c>
      <c r="B1079" s="189">
        <v>289</v>
      </c>
      <c r="C1079" s="173">
        <v>84</v>
      </c>
      <c r="D1079" s="175">
        <v>273</v>
      </c>
      <c r="E1079" s="173">
        <v>119</v>
      </c>
      <c r="F1079" s="175">
        <v>239</v>
      </c>
    </row>
    <row r="1080" spans="1:6" ht="12.75">
      <c r="A1080" s="405" t="s">
        <v>785</v>
      </c>
      <c r="B1080" s="189">
        <v>3242</v>
      </c>
      <c r="C1080" s="173">
        <v>1468</v>
      </c>
      <c r="D1080" s="175">
        <v>2882</v>
      </c>
      <c r="E1080" s="173">
        <v>1962</v>
      </c>
      <c r="F1080" s="175">
        <v>2391</v>
      </c>
    </row>
    <row r="1081" spans="1:6" ht="12.75">
      <c r="A1081" s="272" t="s">
        <v>786</v>
      </c>
      <c r="B1081" s="191">
        <v>1585</v>
      </c>
      <c r="C1081" s="178">
        <v>488</v>
      </c>
      <c r="D1081" s="180">
        <v>1449</v>
      </c>
      <c r="E1081" s="173">
        <v>707</v>
      </c>
      <c r="F1081" s="175">
        <v>1226</v>
      </c>
    </row>
    <row r="1082" spans="1:6" ht="12.75">
      <c r="A1082" s="32" t="s">
        <v>2</v>
      </c>
      <c r="B1082" s="16">
        <f>SUM(B1035:B1081)</f>
        <v>19960</v>
      </c>
      <c r="C1082" s="16">
        <f>SUM(C1035:C1081)</f>
        <v>6437</v>
      </c>
      <c r="D1082" s="16">
        <f>SUM(D1035:D1081)</f>
        <v>17472</v>
      </c>
      <c r="E1082" s="16">
        <f>SUM(E1035:E1081)</f>
        <v>10249</v>
      </c>
      <c r="F1082" s="16">
        <f>SUM(F1035:F1081)</f>
        <v>13716</v>
      </c>
    </row>
    <row r="1083" spans="1:6" ht="13.5" thickBot="1">
      <c r="A1083" s="36"/>
      <c r="B1083" s="17"/>
      <c r="C1083" s="17"/>
      <c r="D1083" s="17"/>
      <c r="E1083" s="17"/>
      <c r="F1083" s="17"/>
    </row>
    <row r="1084" spans="1:6" ht="13.5" thickBot="1">
      <c r="A1084" s="18" t="s">
        <v>99</v>
      </c>
      <c r="B1084" s="5"/>
      <c r="C1084" s="5"/>
      <c r="D1084" s="5"/>
      <c r="E1084" s="5"/>
      <c r="F1084" s="5"/>
    </row>
    <row r="1085" spans="1:6" ht="12.75">
      <c r="A1085" s="86" t="s">
        <v>740</v>
      </c>
      <c r="B1085" s="167">
        <v>173</v>
      </c>
      <c r="C1085" s="187">
        <v>40</v>
      </c>
      <c r="D1085" s="188">
        <v>154</v>
      </c>
      <c r="E1085" s="167">
        <v>65</v>
      </c>
      <c r="F1085" s="169">
        <v>130</v>
      </c>
    </row>
    <row r="1086" spans="1:6" ht="12.75">
      <c r="A1086" s="86" t="s">
        <v>741</v>
      </c>
      <c r="B1086" s="173">
        <v>208</v>
      </c>
      <c r="C1086" s="189">
        <v>62</v>
      </c>
      <c r="D1086" s="190">
        <v>189</v>
      </c>
      <c r="E1086" s="173">
        <v>96</v>
      </c>
      <c r="F1086" s="175">
        <v>154</v>
      </c>
    </row>
    <row r="1087" spans="1:6" ht="12.75">
      <c r="A1087" s="86" t="s">
        <v>742</v>
      </c>
      <c r="B1087" s="173">
        <v>33</v>
      </c>
      <c r="C1087" s="189">
        <v>19</v>
      </c>
      <c r="D1087" s="190">
        <v>21</v>
      </c>
      <c r="E1087" s="173">
        <v>25</v>
      </c>
      <c r="F1087" s="175">
        <v>15</v>
      </c>
    </row>
    <row r="1088" spans="1:6" ht="12.75">
      <c r="A1088" s="86" t="s">
        <v>743</v>
      </c>
      <c r="B1088" s="173">
        <v>652</v>
      </c>
      <c r="C1088" s="189">
        <v>576</v>
      </c>
      <c r="D1088" s="190">
        <v>417</v>
      </c>
      <c r="E1088" s="173">
        <v>666</v>
      </c>
      <c r="F1088" s="175">
        <v>335</v>
      </c>
    </row>
    <row r="1089" spans="1:6" ht="12.75">
      <c r="A1089" s="86" t="s">
        <v>744</v>
      </c>
      <c r="B1089" s="173">
        <v>349</v>
      </c>
      <c r="C1089" s="189">
        <v>218</v>
      </c>
      <c r="D1089" s="190">
        <v>255</v>
      </c>
      <c r="E1089" s="173">
        <v>282</v>
      </c>
      <c r="F1089" s="175">
        <v>204</v>
      </c>
    </row>
    <row r="1090" spans="1:6" ht="12.75">
      <c r="A1090" s="86" t="s">
        <v>745</v>
      </c>
      <c r="B1090" s="173">
        <v>818</v>
      </c>
      <c r="C1090" s="189">
        <v>389</v>
      </c>
      <c r="D1090" s="190">
        <v>650</v>
      </c>
      <c r="E1090" s="173">
        <v>518</v>
      </c>
      <c r="F1090" s="175">
        <v>530</v>
      </c>
    </row>
    <row r="1091" spans="1:6" ht="12.75">
      <c r="A1091" s="86" t="s">
        <v>746</v>
      </c>
      <c r="B1091" s="173">
        <v>226</v>
      </c>
      <c r="C1091" s="189">
        <v>56</v>
      </c>
      <c r="D1091" s="190">
        <v>203</v>
      </c>
      <c r="E1091" s="173">
        <v>99</v>
      </c>
      <c r="F1091" s="175">
        <v>159</v>
      </c>
    </row>
    <row r="1092" spans="1:6" ht="12.75">
      <c r="A1092" s="86" t="s">
        <v>747</v>
      </c>
      <c r="B1092" s="173">
        <v>40</v>
      </c>
      <c r="C1092" s="189">
        <v>9</v>
      </c>
      <c r="D1092" s="190">
        <v>38</v>
      </c>
      <c r="E1092" s="173">
        <v>14</v>
      </c>
      <c r="F1092" s="175">
        <v>33</v>
      </c>
    </row>
    <row r="1093" spans="1:6" ht="12.75">
      <c r="A1093" s="86" t="s">
        <v>57</v>
      </c>
      <c r="B1093" s="173">
        <v>1191</v>
      </c>
      <c r="C1093" s="189">
        <v>778</v>
      </c>
      <c r="D1093" s="190">
        <v>965</v>
      </c>
      <c r="E1093" s="173">
        <v>921</v>
      </c>
      <c r="F1093" s="175">
        <v>841</v>
      </c>
    </row>
    <row r="1094" spans="1:6" ht="12.75">
      <c r="A1094" s="32" t="s">
        <v>2</v>
      </c>
      <c r="B1094" s="16">
        <f>SUM(B1085:B1093)</f>
        <v>3690</v>
      </c>
      <c r="C1094" s="16">
        <f>SUM(C1085:C1093)</f>
        <v>2147</v>
      </c>
      <c r="D1094" s="16">
        <f>SUM(D1085:D1093)</f>
        <v>2892</v>
      </c>
      <c r="E1094" s="16">
        <f>SUM(E1085:E1093)</f>
        <v>2686</v>
      </c>
      <c r="F1094" s="16">
        <f>SUM(F1085:F1093)</f>
        <v>2401</v>
      </c>
    </row>
    <row r="1095" spans="1:6" ht="13.5" thickBot="1">
      <c r="A1095" s="78"/>
      <c r="B1095" s="17"/>
      <c r="C1095" s="17"/>
      <c r="D1095" s="17"/>
      <c r="E1095" s="17"/>
      <c r="F1095" s="17"/>
    </row>
    <row r="1096" spans="1:6" ht="13.5" thickBot="1">
      <c r="A1096" s="18" t="s">
        <v>100</v>
      </c>
      <c r="B1096" s="5"/>
      <c r="C1096" s="5"/>
      <c r="D1096" s="5"/>
      <c r="E1096" s="5"/>
      <c r="F1096" s="5"/>
    </row>
    <row r="1097" spans="1:6" ht="12.75">
      <c r="A1097" s="9" t="s">
        <v>437</v>
      </c>
      <c r="B1097" s="167">
        <v>383</v>
      </c>
      <c r="C1097" s="187">
        <v>67</v>
      </c>
      <c r="D1097" s="188">
        <v>359</v>
      </c>
      <c r="E1097" s="167">
        <v>130</v>
      </c>
      <c r="F1097" s="169">
        <v>292</v>
      </c>
    </row>
    <row r="1098" spans="1:6" ht="12.75">
      <c r="A1098" s="9" t="s">
        <v>438</v>
      </c>
      <c r="B1098" s="173">
        <v>273</v>
      </c>
      <c r="C1098" s="189">
        <v>94</v>
      </c>
      <c r="D1098" s="190">
        <v>231</v>
      </c>
      <c r="E1098" s="173">
        <v>142</v>
      </c>
      <c r="F1098" s="175">
        <v>187</v>
      </c>
    </row>
    <row r="1099" spans="1:6" ht="12.75">
      <c r="A1099" s="9" t="s">
        <v>439</v>
      </c>
      <c r="B1099" s="173">
        <v>200</v>
      </c>
      <c r="C1099" s="189">
        <v>66</v>
      </c>
      <c r="D1099" s="190">
        <v>170</v>
      </c>
      <c r="E1099" s="173">
        <v>84</v>
      </c>
      <c r="F1099" s="175">
        <v>151</v>
      </c>
    </row>
    <row r="1100" spans="1:6" ht="12.75">
      <c r="A1100" s="9" t="s">
        <v>440</v>
      </c>
      <c r="B1100" s="173">
        <v>339</v>
      </c>
      <c r="C1100" s="189">
        <v>109</v>
      </c>
      <c r="D1100" s="190">
        <v>296</v>
      </c>
      <c r="E1100" s="173">
        <v>184</v>
      </c>
      <c r="F1100" s="175">
        <v>224</v>
      </c>
    </row>
    <row r="1101" spans="1:6" ht="12.75">
      <c r="A1101" s="9" t="s">
        <v>441</v>
      </c>
      <c r="B1101" s="173">
        <v>244</v>
      </c>
      <c r="C1101" s="189">
        <v>91</v>
      </c>
      <c r="D1101" s="190">
        <v>202</v>
      </c>
      <c r="E1101" s="173">
        <v>108</v>
      </c>
      <c r="F1101" s="175">
        <v>189</v>
      </c>
    </row>
    <row r="1102" spans="1:6" ht="12.75">
      <c r="A1102" s="9" t="s">
        <v>442</v>
      </c>
      <c r="B1102" s="173">
        <v>240</v>
      </c>
      <c r="C1102" s="189">
        <v>61</v>
      </c>
      <c r="D1102" s="190">
        <v>216</v>
      </c>
      <c r="E1102" s="173">
        <v>89</v>
      </c>
      <c r="F1102" s="175">
        <v>185</v>
      </c>
    </row>
    <row r="1103" spans="1:6" ht="12.75">
      <c r="A1103" s="9" t="s">
        <v>443</v>
      </c>
      <c r="B1103" s="173">
        <v>357</v>
      </c>
      <c r="C1103" s="189">
        <v>36</v>
      </c>
      <c r="D1103" s="190">
        <v>352</v>
      </c>
      <c r="E1103" s="173">
        <v>80</v>
      </c>
      <c r="F1103" s="175">
        <v>310</v>
      </c>
    </row>
    <row r="1104" spans="1:6" ht="12.75">
      <c r="A1104" s="9" t="s">
        <v>444</v>
      </c>
      <c r="B1104" s="173">
        <v>410</v>
      </c>
      <c r="C1104" s="189">
        <v>77</v>
      </c>
      <c r="D1104" s="190">
        <v>374</v>
      </c>
      <c r="E1104" s="173">
        <v>150</v>
      </c>
      <c r="F1104" s="175">
        <v>313</v>
      </c>
    </row>
    <row r="1105" spans="1:6" ht="12.75">
      <c r="A1105" s="9" t="s">
        <v>445</v>
      </c>
      <c r="B1105" s="173">
        <v>284</v>
      </c>
      <c r="C1105" s="189">
        <v>121</v>
      </c>
      <c r="D1105" s="190">
        <v>231</v>
      </c>
      <c r="E1105" s="173">
        <v>162</v>
      </c>
      <c r="F1105" s="175">
        <v>198</v>
      </c>
    </row>
    <row r="1106" spans="1:6" ht="12.75">
      <c r="A1106" s="9" t="s">
        <v>336</v>
      </c>
      <c r="B1106" s="173">
        <v>354</v>
      </c>
      <c r="C1106" s="189">
        <v>54</v>
      </c>
      <c r="D1106" s="190">
        <v>325</v>
      </c>
      <c r="E1106" s="173">
        <v>108</v>
      </c>
      <c r="F1106" s="175">
        <v>277</v>
      </c>
    </row>
    <row r="1107" spans="1:6" ht="12.75">
      <c r="A1107" s="9" t="s">
        <v>337</v>
      </c>
      <c r="B1107" s="173">
        <v>265</v>
      </c>
      <c r="C1107" s="191">
        <v>37</v>
      </c>
      <c r="D1107" s="192">
        <v>260</v>
      </c>
      <c r="E1107" s="186">
        <v>81</v>
      </c>
      <c r="F1107" s="175">
        <v>217</v>
      </c>
    </row>
    <row r="1108" spans="1:6" ht="12.75">
      <c r="A1108" s="32" t="s">
        <v>2</v>
      </c>
      <c r="B1108" s="16">
        <f>SUM(B1097:B1107)</f>
        <v>3349</v>
      </c>
      <c r="C1108" s="16">
        <f>SUM(C1097:C1107)</f>
        <v>813</v>
      </c>
      <c r="D1108" s="16">
        <f>SUM(D1097:D1107)</f>
        <v>3016</v>
      </c>
      <c r="E1108" s="16">
        <f>SUM(E1097:E1107)</f>
        <v>1318</v>
      </c>
      <c r="F1108" s="16">
        <f>SUM(F1097:F1107)</f>
        <v>2543</v>
      </c>
    </row>
    <row r="1109" spans="1:6" ht="13.5" thickBot="1">
      <c r="A1109" s="52"/>
      <c r="B1109" s="17"/>
      <c r="C1109" s="17"/>
      <c r="D1109" s="17"/>
      <c r="E1109" s="17"/>
      <c r="F1109" s="17"/>
    </row>
    <row r="1110" spans="1:6" ht="14.25" thickBot="1" thickTop="1">
      <c r="A1110" s="63" t="s">
        <v>101</v>
      </c>
      <c r="B1110" s="39">
        <f>B157+B167+B224+B242+B256+B287+B307+B317+B352+B410+B420+B427+B432+B499+B511+B538+B544+B562+B575+B596+B618+B635+B652+B662+B693+B717+B732+B811+B848+B861+B873+B881+B906+B921+B957+B966+B982+B995+B1004+B1021+B1032+B1082+B1094+B1108</f>
        <v>465109</v>
      </c>
      <c r="C1110" s="39">
        <f>C157+C167+C224+C242+C256+C287+C307+C317+C352+C410+C420+C427+C432+C499+C511+C538+C544+C562+C575+C596+C618+C635+C652+C662+C693+C717+C732+C811+C848+C861+C873+C881+C906+C921+C957+C966+C982+C995+C1004+C1021+C1032+C1082+C1094+C1108</f>
        <v>203283</v>
      </c>
      <c r="D1110" s="39">
        <f>D157+D167+D224+D242+D256+D287+D307+D317+D352+D410+D420+D427+D432+D499+D511+D538+D544+D562+D575+D596+D618+D635+D652+D662+D693+D717+D732+D811+D848+D861+D873+D881+D906+D921+D957+D966+D982+D995+D1004+D1021+D1032+D1082+D1094+D1108</f>
        <v>384791</v>
      </c>
      <c r="E1110" s="39">
        <f>E157+E167+E224+E242+E256+E287+E307+E317+E352+E410+E420+E427+E432+E499+E511+E538+E544+E562+E575+E596+E618+E635+E652+E662+E693+E717+E732+E811+E848+E861+E873+E881+E906+E921+E957+E966+E982+E995+E1004+E1021+E1032+E1082+E1094+E1108</f>
        <v>288488</v>
      </c>
      <c r="F1110" s="39">
        <f>F157+F167+F224+F242+F256+F287+F307+F317+F352+F410+F420+F427+F432+F499+F511+F538+F544+F562+F575+F596+F618+F635+F652+F662+F693+F717+F732+F811+F848+F861+F873+F881+F906+F921+F957+F966+F982+F995+F1004+F1021+F1032+F1082+F1094+F1108</f>
        <v>305977</v>
      </c>
    </row>
    <row r="1111" spans="1:6" ht="13.5" thickTop="1">
      <c r="A1111" s="53"/>
      <c r="B1111" s="17"/>
      <c r="C1111" s="17"/>
      <c r="D1111" s="17"/>
      <c r="E1111" s="17"/>
      <c r="F1111" s="17"/>
    </row>
    <row r="1112" spans="1:6" ht="12.75">
      <c r="A1112" s="40" t="s">
        <v>102</v>
      </c>
      <c r="B1112" s="41"/>
      <c r="C1112" s="41"/>
      <c r="D1112" s="41"/>
      <c r="E1112" s="41"/>
      <c r="F1112" s="41"/>
    </row>
    <row r="1113" spans="1:6" ht="12.75">
      <c r="A1113" s="42" t="s">
        <v>103</v>
      </c>
      <c r="B1113" s="43">
        <f>B1117+B167+B256+B317+B352+B420+B499+B562+B652+B693+B811+B848+B873+B957+B982+B995+B1021+B1094+B1108</f>
        <v>252955</v>
      </c>
      <c r="C1113" s="43">
        <f>C1117+C167+C256+C317+C352+C420+C499+C562+C652+C693+C811+C848+C873+C957+C982+C995+C1021+C1094+C1108</f>
        <v>97440</v>
      </c>
      <c r="D1113" s="43">
        <f>D1117+D167+D256+D317+D352+D420+D499+D562+D652+D693+D811+D848+D873+D957+D982+D995+D1021+D1094+D1108</f>
        <v>214167</v>
      </c>
      <c r="E1113" s="43">
        <f>E1117+E167+E256+E317+E352+E420+E499+E562+E652+E693+E811+E848+E873+E957+E982+E995+E1021+E1094+E1108</f>
        <v>133108</v>
      </c>
      <c r="F1113" s="43">
        <f>F1117+F167+F256+F317+F352+F420+F499+F562+F652+F693+F811+F848+F873+F957+F982+F995+F1021+F1094+F1108</f>
        <v>181868</v>
      </c>
    </row>
    <row r="1114" spans="1:6" ht="12.75">
      <c r="A1114" s="29" t="s">
        <v>104</v>
      </c>
      <c r="B1114" s="44">
        <f>B1118+B224+B242+B287+B307+B410+B427+B432+B511+B538+B544+B575+B596+B618+B635+B662+B717+B732+B861+B881+B906+B921+B966+B1004+B1032+B1082</f>
        <v>212154</v>
      </c>
      <c r="C1114" s="44">
        <f>C1118+C224+C242+C287+C307+C410+C427+C432+C511+C538+C544+C575+C596+C618+C635+C662+C717+C732+C861+C881+C906+C921+C966+C1004+C1032+C1082</f>
        <v>105843</v>
      </c>
      <c r="D1114" s="44">
        <f>D1118+D224+D242+D287+D307+D410+D427+D432+D511+D538+D544+D575+D596+D618+D635+D662+D717+D732+D861+D881+D906+D921+D966+D1004+D1032+D1082</f>
        <v>170624</v>
      </c>
      <c r="E1114" s="44">
        <f>E1118+E224+E242+E287+E307+E410+E427+E432+E511+E538+E544+E575+E596+E618+E635+E662+E717+E732+E861+E881+E906+E921+E966+E1004+E1032+E1082</f>
        <v>155380</v>
      </c>
      <c r="F1114" s="44">
        <f>F1118+F224+F242+F287+F307+F410+F427+F432+F511+F538+F544+F575+F596+F618+F635+F662+F717+F732+F861+F881+F906+F921+F966+F1004+F1032+F1082</f>
        <v>124109</v>
      </c>
    </row>
    <row r="1115" spans="1:6" ht="12.75">
      <c r="A1115" s="37"/>
      <c r="B1115" s="45"/>
      <c r="C1115" s="45"/>
      <c r="D1115" s="45"/>
      <c r="E1115" s="45"/>
      <c r="F1115" s="45"/>
    </row>
    <row r="1116" spans="1:6" ht="12.75">
      <c r="A1116" s="40" t="s">
        <v>105</v>
      </c>
      <c r="B1116" s="41"/>
      <c r="C1116" s="41"/>
      <c r="D1116" s="41"/>
      <c r="E1116" s="41"/>
      <c r="F1116" s="41"/>
    </row>
    <row r="1117" spans="1:6" ht="12.75">
      <c r="A1117" s="42" t="s">
        <v>103</v>
      </c>
      <c r="B1117" s="43">
        <f>(SUM(B7:B28))+(SUM(B31))+(SUM(B43))+(SUM(B50)+(SUM(B74:B76))+(SUM(B93))+(SUM(B111:B156)))</f>
        <v>72411</v>
      </c>
      <c r="C1117" s="43">
        <f>(SUM(C7:C28))+(SUM(C31))+(SUM(C43))+(SUM(C50)+(SUM(C74:C76))+(SUM(C93))+(SUM(C111:C156)))</f>
        <v>29574</v>
      </c>
      <c r="D1117" s="43">
        <f>(SUM(D7:D28))+(SUM(D31))+(SUM(D43))+(SUM(D50)+(SUM(D74:D76))+(SUM(D93))+(SUM(D111:D156)))</f>
        <v>61910</v>
      </c>
      <c r="E1117" s="43">
        <f>(SUM(E7:E28))+(SUM(E31))+(SUM(E43))+(SUM(E50)+(SUM(E74:E76))+(SUM(E93))+(SUM(E111:E156)))</f>
        <v>44431</v>
      </c>
      <c r="F1117" s="43">
        <f>(SUM(F7:F28))+(SUM(F31))+(SUM(F43))+(SUM(F50)+(SUM(F74:F76))+(SUM(F93))+(SUM(F111:F156)))</f>
        <v>48256</v>
      </c>
    </row>
    <row r="1118" spans="1:6" ht="12.75">
      <c r="A1118" s="29" t="s">
        <v>106</v>
      </c>
      <c r="B1118" s="44">
        <f>(SUM(B29:B30))+(SUM(B32:B42))+(SUM(B44:B49))+(SUM(B51:B73))+(SUM(B77:B92)+(SUM(B94:B110)))</f>
        <v>59427</v>
      </c>
      <c r="C1118" s="44">
        <f>(SUM(C29:C30))+(SUM(C32:C42))+(SUM(C44:C49))+(SUM(C51:C73))+(SUM(C77:C92)+(SUM(C94:C110)))</f>
        <v>51940</v>
      </c>
      <c r="D1118" s="44">
        <f>(SUM(D29:D30))+(SUM(D32:D42))+(SUM(D44:D49))+(SUM(D51:D73))+(SUM(D77:D92)+(SUM(D94:D110)))</f>
        <v>40240</v>
      </c>
      <c r="E1118" s="44">
        <f>(SUM(E29:E30))+(SUM(E32:E42))+(SUM(E44:E49))+(SUM(E51:E73))+(SUM(E77:E92)+(SUM(E94:E110)))</f>
        <v>66083</v>
      </c>
      <c r="F1118" s="44">
        <f>(SUM(F29:F30))+(SUM(F32:F42))+(SUM(F44:F49))+(SUM(F51:F73))+(SUM(F77:F92)+(SUM(F94:F110)))</f>
        <v>27835</v>
      </c>
    </row>
    <row r="1119" spans="1:6" ht="12.75">
      <c r="A1119" s="47" t="s">
        <v>107</v>
      </c>
      <c r="B1119" s="48">
        <f>SUM(B1117:B1118)</f>
        <v>131838</v>
      </c>
      <c r="C1119" s="48">
        <f>SUM(C1117:C1118)</f>
        <v>81514</v>
      </c>
      <c r="D1119" s="48">
        <f>SUM(D1117:D1118)</f>
        <v>102150</v>
      </c>
      <c r="E1119" s="48">
        <f>SUM(E1117:E1118)</f>
        <v>110514</v>
      </c>
      <c r="F1119" s="48">
        <f>SUM(F1117:F1118)</f>
        <v>76091</v>
      </c>
    </row>
  </sheetData>
  <sheetProtection/>
  <mergeCells count="6">
    <mergeCell ref="C3:D3"/>
    <mergeCell ref="E3:F3"/>
    <mergeCell ref="C1:D1"/>
    <mergeCell ref="E1:F1"/>
    <mergeCell ref="C2:D2"/>
    <mergeCell ref="E2:F2"/>
  </mergeCells>
  <printOptions horizontalCentered="1"/>
  <pageMargins left="0.25" right="0.25" top="1" bottom="0.5" header="0.49" footer="0.25"/>
  <pageSetup fitToHeight="100" horizontalDpi="600" verticalDpi="600" orientation="portrait" pageOrder="overThenDown" paperSize="5" r:id="rId1"/>
  <headerFooter alignWithMargins="0">
    <oddHeader>&amp;C&amp;"Arial,Bold"&amp;9STATEWIDE PRECINCT RESULTS
GENERAL ELECTION     NOVEMBER 6, 2018
STATE OF IDAHO</oddHeader>
    <oddFooter>&amp;C&amp;"Arial,Italic"&amp;6Page &amp;P</oddFooter>
  </headerFooter>
  <rowBreaks count="1" manualBreakCount="1">
    <brk id="499" max="255" man="1"/>
  </rowBreaks>
  <ignoredErrors>
    <ignoredError sqref="A735:A7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119"/>
  <sheetViews>
    <sheetView zoomScaleSheetLayoutView="75" zoomScalePageLayoutView="0" workbookViewId="0" topLeftCell="A1">
      <pane xSplit="1" ySplit="5" topLeftCell="B6" activePane="bottomRight" state="frozen"/>
      <selection pane="topLeft" activeCell="I533" sqref="I533:K548"/>
      <selection pane="topRight" activeCell="I533" sqref="I533:K548"/>
      <selection pane="bottomLeft" activeCell="I533" sqref="I533:K548"/>
      <selection pane="bottomRight" activeCell="B6" sqref="B6"/>
    </sheetView>
  </sheetViews>
  <sheetFormatPr defaultColWidth="11.421875" defaultRowHeight="12.75"/>
  <cols>
    <col min="1" max="1" width="29.8515625" style="46" customWidth="1"/>
    <col min="2" max="2" width="8.57421875" style="46" customWidth="1"/>
    <col min="3" max="4" width="9.28125" style="46" customWidth="1"/>
    <col min="5" max="5" width="9.421875" style="46" customWidth="1"/>
    <col min="6" max="9" width="11.421875" style="3" customWidth="1"/>
    <col min="10" max="10" width="11.421875" style="424" customWidth="1"/>
    <col min="11" max="16384" width="11.421875" style="3" customWidth="1"/>
  </cols>
  <sheetData>
    <row r="1" spans="1:10" ht="12.75">
      <c r="A1" s="65"/>
      <c r="B1" s="307"/>
      <c r="C1" s="308"/>
      <c r="D1" s="307"/>
      <c r="E1" s="308"/>
      <c r="F1" s="511"/>
      <c r="G1" s="511"/>
      <c r="H1" s="511"/>
      <c r="I1" s="511"/>
      <c r="J1" s="511"/>
    </row>
    <row r="2" spans="1:10" ht="12.75">
      <c r="A2" s="55"/>
      <c r="B2" s="520"/>
      <c r="C2" s="521"/>
      <c r="D2" s="520"/>
      <c r="E2" s="521"/>
      <c r="F2" s="512" t="s">
        <v>135</v>
      </c>
      <c r="G2" s="513"/>
      <c r="H2" s="513"/>
      <c r="I2" s="513"/>
      <c r="J2" s="516"/>
    </row>
    <row r="3" spans="1:10" ht="12.75">
      <c r="A3" s="55"/>
      <c r="B3" s="520" t="s">
        <v>761</v>
      </c>
      <c r="C3" s="521"/>
      <c r="D3" s="520" t="s">
        <v>762</v>
      </c>
      <c r="E3" s="521"/>
      <c r="F3" s="512" t="s">
        <v>136</v>
      </c>
      <c r="G3" s="513"/>
      <c r="H3" s="513"/>
      <c r="I3" s="513"/>
      <c r="J3" s="516"/>
    </row>
    <row r="4" spans="1:10" ht="12.75">
      <c r="A4" s="2"/>
      <c r="B4" s="518"/>
      <c r="C4" s="519"/>
      <c r="D4" s="518"/>
      <c r="E4" s="519"/>
      <c r="F4" s="509"/>
      <c r="G4" s="510"/>
      <c r="H4" s="510"/>
      <c r="I4" s="510"/>
      <c r="J4" s="517"/>
    </row>
    <row r="5" spans="1:10" s="4" customFormat="1" ht="87.75" customHeight="1" thickBot="1">
      <c r="A5" s="1" t="s">
        <v>0</v>
      </c>
      <c r="B5" s="325" t="s">
        <v>768</v>
      </c>
      <c r="C5" s="325" t="s">
        <v>769</v>
      </c>
      <c r="D5" s="325" t="s">
        <v>768</v>
      </c>
      <c r="E5" s="305" t="s">
        <v>769</v>
      </c>
      <c r="F5" s="56" t="s">
        <v>339</v>
      </c>
      <c r="G5" s="56" t="s">
        <v>137</v>
      </c>
      <c r="H5" s="56" t="s">
        <v>340</v>
      </c>
      <c r="I5" s="56" t="s">
        <v>138</v>
      </c>
      <c r="J5" s="412" t="s">
        <v>341</v>
      </c>
    </row>
    <row r="6" spans="1:10" ht="13.5" thickBot="1">
      <c r="A6" s="18" t="s">
        <v>1</v>
      </c>
      <c r="B6" s="5"/>
      <c r="C6" s="5"/>
      <c r="D6" s="5"/>
      <c r="E6" s="5"/>
      <c r="F6" s="6"/>
      <c r="G6" s="6"/>
      <c r="H6" s="6"/>
      <c r="I6" s="6"/>
      <c r="J6" s="413"/>
    </row>
    <row r="7" spans="1:10" ht="12.75">
      <c r="A7" s="88">
        <v>1401</v>
      </c>
      <c r="B7" s="147">
        <v>595</v>
      </c>
      <c r="C7" s="147">
        <v>526</v>
      </c>
      <c r="D7" s="147">
        <v>561</v>
      </c>
      <c r="E7" s="147">
        <v>554</v>
      </c>
      <c r="F7" s="148">
        <v>1499</v>
      </c>
      <c r="G7" s="148">
        <v>112</v>
      </c>
      <c r="H7" s="163">
        <f>IF(G7&lt;&gt;0,G7+F7,"")</f>
        <v>1611</v>
      </c>
      <c r="I7" s="148">
        <v>1137</v>
      </c>
      <c r="J7" s="414">
        <f>IF(I7&lt;&gt;0,I7/H7,"")</f>
        <v>0.7057728119180633</v>
      </c>
    </row>
    <row r="8" spans="1:10" ht="12.75">
      <c r="A8" s="89">
        <v>1402</v>
      </c>
      <c r="B8" s="149">
        <v>694</v>
      </c>
      <c r="C8" s="149">
        <v>738</v>
      </c>
      <c r="D8" s="149">
        <v>696</v>
      </c>
      <c r="E8" s="149">
        <v>730</v>
      </c>
      <c r="F8" s="150">
        <v>1563</v>
      </c>
      <c r="G8" s="150">
        <v>222</v>
      </c>
      <c r="H8" s="164">
        <f aca="true" t="shared" si="0" ref="H8:H74">IF(G8&lt;&gt;0,G8+F8,"")</f>
        <v>1785</v>
      </c>
      <c r="I8" s="150">
        <v>1447</v>
      </c>
      <c r="J8" s="414">
        <f aca="true" t="shared" si="1" ref="J8:J74">IF(I8&lt;&gt;0,I8/H8,"")</f>
        <v>0.8106442577030812</v>
      </c>
    </row>
    <row r="9" spans="1:10" ht="12.75">
      <c r="A9" s="89">
        <v>1403</v>
      </c>
      <c r="B9" s="149">
        <v>831</v>
      </c>
      <c r="C9" s="149">
        <v>708</v>
      </c>
      <c r="D9" s="149">
        <v>824</v>
      </c>
      <c r="E9" s="149">
        <v>713</v>
      </c>
      <c r="F9" s="150">
        <v>2104</v>
      </c>
      <c r="G9" s="150">
        <v>115</v>
      </c>
      <c r="H9" s="164">
        <f t="shared" si="0"/>
        <v>2219</v>
      </c>
      <c r="I9" s="150">
        <v>1566</v>
      </c>
      <c r="J9" s="414">
        <f t="shared" si="1"/>
        <v>0.7057232987832357</v>
      </c>
    </row>
    <row r="10" spans="1:10" ht="12.75">
      <c r="A10" s="89">
        <v>1404</v>
      </c>
      <c r="B10" s="149">
        <v>670</v>
      </c>
      <c r="C10" s="149">
        <v>623</v>
      </c>
      <c r="D10" s="149">
        <v>633</v>
      </c>
      <c r="E10" s="149">
        <v>641</v>
      </c>
      <c r="F10" s="150">
        <v>1741</v>
      </c>
      <c r="G10" s="150">
        <v>187</v>
      </c>
      <c r="H10" s="164">
        <f t="shared" si="0"/>
        <v>1928</v>
      </c>
      <c r="I10" s="150">
        <v>1312</v>
      </c>
      <c r="J10" s="414">
        <f t="shared" si="1"/>
        <v>0.6804979253112033</v>
      </c>
    </row>
    <row r="11" spans="1:10" ht="12.75">
      <c r="A11" s="89">
        <v>1405</v>
      </c>
      <c r="B11" s="149">
        <v>780</v>
      </c>
      <c r="C11" s="149">
        <v>671</v>
      </c>
      <c r="D11" s="149">
        <v>793</v>
      </c>
      <c r="E11" s="149">
        <v>658</v>
      </c>
      <c r="F11" s="150">
        <v>1910</v>
      </c>
      <c r="G11" s="150">
        <v>183</v>
      </c>
      <c r="H11" s="164">
        <f t="shared" si="0"/>
        <v>2093</v>
      </c>
      <c r="I11" s="150">
        <v>1477</v>
      </c>
      <c r="J11" s="414">
        <f t="shared" si="1"/>
        <v>0.705685618729097</v>
      </c>
    </row>
    <row r="12" spans="1:10" ht="12.75">
      <c r="A12" s="89">
        <v>1406</v>
      </c>
      <c r="B12" s="149">
        <v>792</v>
      </c>
      <c r="C12" s="149">
        <v>785</v>
      </c>
      <c r="D12" s="149">
        <v>806</v>
      </c>
      <c r="E12" s="149">
        <v>766</v>
      </c>
      <c r="F12" s="150">
        <v>2124</v>
      </c>
      <c r="G12" s="150">
        <v>176</v>
      </c>
      <c r="H12" s="164">
        <f t="shared" si="0"/>
        <v>2300</v>
      </c>
      <c r="I12" s="150">
        <v>1608</v>
      </c>
      <c r="J12" s="414">
        <f t="shared" si="1"/>
        <v>0.6991304347826087</v>
      </c>
    </row>
    <row r="13" spans="1:10" ht="12.75">
      <c r="A13" s="89">
        <v>1407</v>
      </c>
      <c r="B13" s="149">
        <v>521</v>
      </c>
      <c r="C13" s="149">
        <v>445</v>
      </c>
      <c r="D13" s="149">
        <v>578</v>
      </c>
      <c r="E13" s="149">
        <v>389</v>
      </c>
      <c r="F13" s="150">
        <v>1279</v>
      </c>
      <c r="G13" s="150">
        <v>155</v>
      </c>
      <c r="H13" s="164">
        <f t="shared" si="0"/>
        <v>1434</v>
      </c>
      <c r="I13" s="150">
        <v>991</v>
      </c>
      <c r="J13" s="414">
        <f t="shared" si="1"/>
        <v>0.6910739191073919</v>
      </c>
    </row>
    <row r="14" spans="1:10" ht="12.75">
      <c r="A14" s="89">
        <v>1408</v>
      </c>
      <c r="B14" s="149">
        <v>634</v>
      </c>
      <c r="C14" s="149">
        <v>593</v>
      </c>
      <c r="D14" s="149">
        <v>769</v>
      </c>
      <c r="E14" s="149">
        <v>457</v>
      </c>
      <c r="F14" s="150">
        <v>1661</v>
      </c>
      <c r="G14" s="150">
        <v>123</v>
      </c>
      <c r="H14" s="164">
        <f t="shared" si="0"/>
        <v>1784</v>
      </c>
      <c r="I14" s="150">
        <v>1248</v>
      </c>
      <c r="J14" s="414">
        <f t="shared" si="1"/>
        <v>0.6995515695067265</v>
      </c>
    </row>
    <row r="15" spans="1:10" ht="12.75">
      <c r="A15" s="89">
        <v>1409</v>
      </c>
      <c r="B15" s="149">
        <v>612</v>
      </c>
      <c r="C15" s="149">
        <v>557</v>
      </c>
      <c r="D15" s="149">
        <v>716</v>
      </c>
      <c r="E15" s="149">
        <v>453</v>
      </c>
      <c r="F15" s="150">
        <v>1523</v>
      </c>
      <c r="G15" s="150">
        <v>98</v>
      </c>
      <c r="H15" s="164">
        <f t="shared" si="0"/>
        <v>1621</v>
      </c>
      <c r="I15" s="150">
        <v>1196</v>
      </c>
      <c r="J15" s="414">
        <f t="shared" si="1"/>
        <v>0.7378161628624306</v>
      </c>
    </row>
    <row r="16" spans="1:10" ht="12.75">
      <c r="A16" s="89">
        <v>1410</v>
      </c>
      <c r="B16" s="149">
        <v>654</v>
      </c>
      <c r="C16" s="149">
        <v>521</v>
      </c>
      <c r="D16" s="149">
        <v>827</v>
      </c>
      <c r="E16" s="149">
        <v>343</v>
      </c>
      <c r="F16" s="150">
        <v>1549</v>
      </c>
      <c r="G16" s="150">
        <v>178</v>
      </c>
      <c r="H16" s="164">
        <f t="shared" si="0"/>
        <v>1727</v>
      </c>
      <c r="I16" s="150">
        <v>1195</v>
      </c>
      <c r="J16" s="414">
        <f t="shared" si="1"/>
        <v>0.6919513607411697</v>
      </c>
    </row>
    <row r="17" spans="1:10" ht="12.75">
      <c r="A17" s="90">
        <v>1411</v>
      </c>
      <c r="B17" s="149">
        <v>789</v>
      </c>
      <c r="C17" s="149">
        <v>567</v>
      </c>
      <c r="D17" s="149">
        <v>856</v>
      </c>
      <c r="E17" s="149">
        <v>489</v>
      </c>
      <c r="F17" s="150">
        <v>1736</v>
      </c>
      <c r="G17" s="150">
        <v>177</v>
      </c>
      <c r="H17" s="164">
        <f t="shared" si="0"/>
        <v>1913</v>
      </c>
      <c r="I17" s="150">
        <v>1377</v>
      </c>
      <c r="J17" s="414">
        <f t="shared" si="1"/>
        <v>0.7198118139048615</v>
      </c>
    </row>
    <row r="18" spans="1:10" ht="12.75">
      <c r="A18" s="90">
        <v>1412</v>
      </c>
      <c r="B18" s="149">
        <v>730</v>
      </c>
      <c r="C18" s="149">
        <v>528</v>
      </c>
      <c r="D18" s="149">
        <v>654</v>
      </c>
      <c r="E18" s="149">
        <v>588</v>
      </c>
      <c r="F18" s="150">
        <v>1600</v>
      </c>
      <c r="G18" s="150">
        <v>153</v>
      </c>
      <c r="H18" s="164">
        <f t="shared" si="0"/>
        <v>1753</v>
      </c>
      <c r="I18" s="150">
        <v>1267</v>
      </c>
      <c r="J18" s="414">
        <f t="shared" si="1"/>
        <v>0.7227609811751283</v>
      </c>
    </row>
    <row r="19" spans="1:10" ht="12.75">
      <c r="A19" s="90">
        <v>1413</v>
      </c>
      <c r="B19" s="151">
        <v>717</v>
      </c>
      <c r="C19" s="151">
        <v>674</v>
      </c>
      <c r="D19" s="151">
        <v>752</v>
      </c>
      <c r="E19" s="151">
        <v>631</v>
      </c>
      <c r="F19" s="152">
        <v>1660</v>
      </c>
      <c r="G19" s="152">
        <v>189</v>
      </c>
      <c r="H19" s="164">
        <f t="shared" si="0"/>
        <v>1849</v>
      </c>
      <c r="I19" s="152">
        <v>1416</v>
      </c>
      <c r="J19" s="414">
        <f t="shared" si="1"/>
        <v>0.7658193618171985</v>
      </c>
    </row>
    <row r="20" spans="1:10" ht="12.75">
      <c r="A20" s="90">
        <v>1414</v>
      </c>
      <c r="B20" s="151">
        <v>626</v>
      </c>
      <c r="C20" s="151">
        <v>658</v>
      </c>
      <c r="D20" s="151">
        <v>763</v>
      </c>
      <c r="E20" s="151">
        <v>515</v>
      </c>
      <c r="F20" s="152">
        <v>1863</v>
      </c>
      <c r="G20" s="152">
        <v>165</v>
      </c>
      <c r="H20" s="164">
        <f t="shared" si="0"/>
        <v>2028</v>
      </c>
      <c r="I20" s="152">
        <v>1293</v>
      </c>
      <c r="J20" s="414">
        <f t="shared" si="1"/>
        <v>0.6375739644970414</v>
      </c>
    </row>
    <row r="21" spans="1:10" ht="12.75">
      <c r="A21" s="90">
        <v>1415</v>
      </c>
      <c r="B21" s="151">
        <v>695</v>
      </c>
      <c r="C21" s="151">
        <v>579</v>
      </c>
      <c r="D21" s="151">
        <v>632</v>
      </c>
      <c r="E21" s="151">
        <v>621</v>
      </c>
      <c r="F21" s="152">
        <v>1633</v>
      </c>
      <c r="G21" s="152">
        <v>112</v>
      </c>
      <c r="H21" s="164">
        <f t="shared" si="0"/>
        <v>1745</v>
      </c>
      <c r="I21" s="152">
        <v>1289</v>
      </c>
      <c r="J21" s="414">
        <f t="shared" si="1"/>
        <v>0.7386819484240688</v>
      </c>
    </row>
    <row r="22" spans="1:10" ht="12.75">
      <c r="A22" s="90">
        <v>1416</v>
      </c>
      <c r="B22" s="151">
        <v>919</v>
      </c>
      <c r="C22" s="151">
        <v>742</v>
      </c>
      <c r="D22" s="151">
        <v>937</v>
      </c>
      <c r="E22" s="151">
        <v>717</v>
      </c>
      <c r="F22" s="152">
        <v>2124</v>
      </c>
      <c r="G22" s="152">
        <v>156</v>
      </c>
      <c r="H22" s="164">
        <f t="shared" si="0"/>
        <v>2280</v>
      </c>
      <c r="I22" s="152">
        <v>1682</v>
      </c>
      <c r="J22" s="414">
        <f t="shared" si="1"/>
        <v>0.737719298245614</v>
      </c>
    </row>
    <row r="23" spans="1:10" ht="12.75">
      <c r="A23" s="90">
        <v>1417</v>
      </c>
      <c r="B23" s="149">
        <v>735</v>
      </c>
      <c r="C23" s="149">
        <v>673</v>
      </c>
      <c r="D23" s="149">
        <v>801</v>
      </c>
      <c r="E23" s="149">
        <v>601</v>
      </c>
      <c r="F23" s="150">
        <v>1800</v>
      </c>
      <c r="G23" s="150">
        <v>226</v>
      </c>
      <c r="H23" s="164">
        <f t="shared" si="0"/>
        <v>2026</v>
      </c>
      <c r="I23" s="150">
        <v>1420</v>
      </c>
      <c r="J23" s="414">
        <f t="shared" si="1"/>
        <v>0.700888450148075</v>
      </c>
    </row>
    <row r="24" spans="1:10" ht="12.75">
      <c r="A24" s="90">
        <v>1418</v>
      </c>
      <c r="B24" s="149">
        <v>970</v>
      </c>
      <c r="C24" s="149">
        <v>740</v>
      </c>
      <c r="D24" s="149">
        <v>1020</v>
      </c>
      <c r="E24" s="149">
        <v>686</v>
      </c>
      <c r="F24" s="150">
        <v>2179</v>
      </c>
      <c r="G24" s="150">
        <v>152</v>
      </c>
      <c r="H24" s="164">
        <f t="shared" si="0"/>
        <v>2331</v>
      </c>
      <c r="I24" s="150">
        <v>1729</v>
      </c>
      <c r="J24" s="414">
        <f t="shared" si="1"/>
        <v>0.7417417417417418</v>
      </c>
    </row>
    <row r="25" spans="1:10" ht="12.75">
      <c r="A25" s="90">
        <v>1419</v>
      </c>
      <c r="B25" s="149">
        <v>480</v>
      </c>
      <c r="C25" s="149">
        <v>541</v>
      </c>
      <c r="D25" s="149">
        <v>597</v>
      </c>
      <c r="E25" s="149">
        <v>422</v>
      </c>
      <c r="F25" s="150">
        <v>1362</v>
      </c>
      <c r="G25" s="150">
        <v>135</v>
      </c>
      <c r="H25" s="164">
        <f t="shared" si="0"/>
        <v>1497</v>
      </c>
      <c r="I25" s="150">
        <v>1028</v>
      </c>
      <c r="J25" s="414">
        <f t="shared" si="1"/>
        <v>0.6867067468269873</v>
      </c>
    </row>
    <row r="26" spans="1:10" ht="12.75">
      <c r="A26" s="90">
        <v>1420</v>
      </c>
      <c r="B26" s="149">
        <v>507</v>
      </c>
      <c r="C26" s="149">
        <v>520</v>
      </c>
      <c r="D26" s="149">
        <v>562</v>
      </c>
      <c r="E26" s="149">
        <v>462</v>
      </c>
      <c r="F26" s="150">
        <v>1359</v>
      </c>
      <c r="G26" s="150">
        <v>171</v>
      </c>
      <c r="H26" s="164">
        <f t="shared" si="0"/>
        <v>1530</v>
      </c>
      <c r="I26" s="150">
        <v>1046</v>
      </c>
      <c r="J26" s="414">
        <f t="shared" si="1"/>
        <v>0.6836601307189543</v>
      </c>
    </row>
    <row r="27" spans="1:10" ht="12.75">
      <c r="A27" s="90">
        <v>1421</v>
      </c>
      <c r="B27" s="154">
        <v>631</v>
      </c>
      <c r="C27" s="154">
        <v>631</v>
      </c>
      <c r="D27" s="154">
        <v>760</v>
      </c>
      <c r="E27" s="154">
        <v>490</v>
      </c>
      <c r="F27" s="150">
        <v>1720</v>
      </c>
      <c r="G27" s="150">
        <v>209</v>
      </c>
      <c r="H27" s="164">
        <f t="shared" si="0"/>
        <v>1929</v>
      </c>
      <c r="I27" s="150">
        <v>1280</v>
      </c>
      <c r="J27" s="414">
        <f t="shared" si="1"/>
        <v>0.6635562467599793</v>
      </c>
    </row>
    <row r="28" spans="1:10" ht="12.75">
      <c r="A28" s="90">
        <v>1501</v>
      </c>
      <c r="B28" s="154">
        <v>836</v>
      </c>
      <c r="C28" s="154">
        <v>881</v>
      </c>
      <c r="D28" s="154">
        <v>1121</v>
      </c>
      <c r="E28" s="154">
        <v>603</v>
      </c>
      <c r="F28" s="150">
        <v>2297</v>
      </c>
      <c r="G28" s="150">
        <v>169</v>
      </c>
      <c r="H28" s="164">
        <f t="shared" si="0"/>
        <v>2466</v>
      </c>
      <c r="I28" s="150">
        <v>1747</v>
      </c>
      <c r="J28" s="414">
        <f t="shared" si="1"/>
        <v>0.7084347120843472</v>
      </c>
    </row>
    <row r="29" spans="1:10" ht="12.75">
      <c r="A29" s="91">
        <v>1502</v>
      </c>
      <c r="B29" s="156">
        <v>688</v>
      </c>
      <c r="C29" s="156">
        <v>830</v>
      </c>
      <c r="D29" s="156">
        <v>1006</v>
      </c>
      <c r="E29" s="156">
        <v>511</v>
      </c>
      <c r="F29" s="140">
        <v>1981</v>
      </c>
      <c r="G29" s="140">
        <v>166</v>
      </c>
      <c r="H29" s="165">
        <f t="shared" si="0"/>
        <v>2147</v>
      </c>
      <c r="I29" s="140">
        <v>1541</v>
      </c>
      <c r="J29" s="415">
        <f t="shared" si="1"/>
        <v>0.7177456916627852</v>
      </c>
    </row>
    <row r="30" spans="1:10" ht="12.75">
      <c r="A30" s="91">
        <v>1503</v>
      </c>
      <c r="B30" s="136">
        <v>648</v>
      </c>
      <c r="C30" s="136">
        <v>568</v>
      </c>
      <c r="D30" s="136">
        <v>869</v>
      </c>
      <c r="E30" s="136">
        <v>334</v>
      </c>
      <c r="F30" s="140">
        <v>1527</v>
      </c>
      <c r="G30" s="140">
        <v>99</v>
      </c>
      <c r="H30" s="165">
        <f t="shared" si="0"/>
        <v>1626</v>
      </c>
      <c r="I30" s="140">
        <v>1227</v>
      </c>
      <c r="J30" s="415">
        <f t="shared" si="1"/>
        <v>0.7546125461254612</v>
      </c>
    </row>
    <row r="31" spans="1:10" ht="12.75">
      <c r="A31" s="90">
        <v>1504</v>
      </c>
      <c r="B31" s="154">
        <v>517</v>
      </c>
      <c r="C31" s="154">
        <v>452</v>
      </c>
      <c r="D31" s="154">
        <v>621</v>
      </c>
      <c r="E31" s="154">
        <v>346</v>
      </c>
      <c r="F31" s="152">
        <v>1283</v>
      </c>
      <c r="G31" s="152">
        <v>129</v>
      </c>
      <c r="H31" s="164">
        <f>IF(G31&lt;&gt;0,G31+F31,"")</f>
        <v>1412</v>
      </c>
      <c r="I31" s="152">
        <v>981</v>
      </c>
      <c r="J31" s="414">
        <f>IF(I31&lt;&gt;0,I31/H31,"")</f>
        <v>0.6947592067988668</v>
      </c>
    </row>
    <row r="32" spans="1:10" ht="12.75">
      <c r="A32" s="91">
        <v>1505</v>
      </c>
      <c r="B32" s="136">
        <v>565</v>
      </c>
      <c r="C32" s="136">
        <v>494</v>
      </c>
      <c r="D32" s="136">
        <v>736</v>
      </c>
      <c r="E32" s="136">
        <v>319</v>
      </c>
      <c r="F32" s="140">
        <v>1392</v>
      </c>
      <c r="G32" s="140">
        <v>107</v>
      </c>
      <c r="H32" s="165">
        <f t="shared" si="0"/>
        <v>1499</v>
      </c>
      <c r="I32" s="140">
        <v>1066</v>
      </c>
      <c r="J32" s="415">
        <f t="shared" si="1"/>
        <v>0.7111407605070047</v>
      </c>
    </row>
    <row r="33" spans="1:10" ht="12.75">
      <c r="A33" s="91">
        <v>1506</v>
      </c>
      <c r="B33" s="136">
        <v>660</v>
      </c>
      <c r="C33" s="136">
        <v>593</v>
      </c>
      <c r="D33" s="136">
        <v>850</v>
      </c>
      <c r="E33" s="136">
        <v>399</v>
      </c>
      <c r="F33" s="140">
        <v>1568</v>
      </c>
      <c r="G33" s="140">
        <v>160</v>
      </c>
      <c r="H33" s="165">
        <f t="shared" si="0"/>
        <v>1728</v>
      </c>
      <c r="I33" s="140">
        <v>1263</v>
      </c>
      <c r="J33" s="415">
        <f t="shared" si="1"/>
        <v>0.7309027777777778</v>
      </c>
    </row>
    <row r="34" spans="1:10" ht="12.75">
      <c r="A34" s="91">
        <v>1507</v>
      </c>
      <c r="B34" s="136">
        <v>683</v>
      </c>
      <c r="C34" s="136">
        <v>579</v>
      </c>
      <c r="D34" s="136">
        <v>881</v>
      </c>
      <c r="E34" s="136">
        <v>382</v>
      </c>
      <c r="F34" s="140">
        <v>1640</v>
      </c>
      <c r="G34" s="140">
        <v>155</v>
      </c>
      <c r="H34" s="165">
        <f t="shared" si="0"/>
        <v>1795</v>
      </c>
      <c r="I34" s="140">
        <v>1280</v>
      </c>
      <c r="J34" s="415">
        <f t="shared" si="1"/>
        <v>0.713091922005571</v>
      </c>
    </row>
    <row r="35" spans="1:10" ht="12.75">
      <c r="A35" s="91">
        <v>1508</v>
      </c>
      <c r="B35" s="136">
        <v>673</v>
      </c>
      <c r="C35" s="136">
        <v>535</v>
      </c>
      <c r="D35" s="136">
        <v>887</v>
      </c>
      <c r="E35" s="136">
        <v>324</v>
      </c>
      <c r="F35" s="140">
        <v>1550</v>
      </c>
      <c r="G35" s="140">
        <v>138</v>
      </c>
      <c r="H35" s="165">
        <f t="shared" si="0"/>
        <v>1688</v>
      </c>
      <c r="I35" s="140">
        <v>1229</v>
      </c>
      <c r="J35" s="415">
        <f t="shared" si="1"/>
        <v>0.7280805687203792</v>
      </c>
    </row>
    <row r="36" spans="1:10" ht="12.75">
      <c r="A36" s="91">
        <v>1509</v>
      </c>
      <c r="B36" s="136">
        <v>687</v>
      </c>
      <c r="C36" s="136">
        <v>618</v>
      </c>
      <c r="D36" s="136">
        <v>906</v>
      </c>
      <c r="E36" s="136">
        <v>398</v>
      </c>
      <c r="F36" s="140">
        <v>1629</v>
      </c>
      <c r="G36" s="140">
        <v>207</v>
      </c>
      <c r="H36" s="165">
        <f t="shared" si="0"/>
        <v>1836</v>
      </c>
      <c r="I36" s="140">
        <v>1327</v>
      </c>
      <c r="J36" s="415">
        <f t="shared" si="1"/>
        <v>0.7227668845315904</v>
      </c>
    </row>
    <row r="37" spans="1:10" ht="12.75">
      <c r="A37" s="91">
        <v>1510</v>
      </c>
      <c r="B37" s="136">
        <v>710</v>
      </c>
      <c r="C37" s="136">
        <v>519</v>
      </c>
      <c r="D37" s="136">
        <v>936</v>
      </c>
      <c r="E37" s="136">
        <v>297</v>
      </c>
      <c r="F37" s="140">
        <v>1698</v>
      </c>
      <c r="G37" s="140">
        <v>222</v>
      </c>
      <c r="H37" s="165">
        <f t="shared" si="0"/>
        <v>1920</v>
      </c>
      <c r="I37" s="140">
        <v>1252</v>
      </c>
      <c r="J37" s="415">
        <f t="shared" si="1"/>
        <v>0.6520833333333333</v>
      </c>
    </row>
    <row r="38" spans="1:10" ht="12.75">
      <c r="A38" s="91">
        <v>1511</v>
      </c>
      <c r="B38" s="136">
        <v>681</v>
      </c>
      <c r="C38" s="136">
        <v>538</v>
      </c>
      <c r="D38" s="136">
        <v>879</v>
      </c>
      <c r="E38" s="136">
        <v>344</v>
      </c>
      <c r="F38" s="140">
        <v>1599</v>
      </c>
      <c r="G38" s="140">
        <v>224</v>
      </c>
      <c r="H38" s="165">
        <f t="shared" si="0"/>
        <v>1823</v>
      </c>
      <c r="I38" s="140">
        <v>1246</v>
      </c>
      <c r="J38" s="415">
        <f t="shared" si="1"/>
        <v>0.6834887547997806</v>
      </c>
    </row>
    <row r="39" spans="1:10" ht="12.75">
      <c r="A39" s="91">
        <v>1512</v>
      </c>
      <c r="B39" s="136">
        <v>468</v>
      </c>
      <c r="C39" s="136">
        <v>364</v>
      </c>
      <c r="D39" s="136">
        <v>648</v>
      </c>
      <c r="E39" s="136">
        <v>187</v>
      </c>
      <c r="F39" s="140">
        <v>1199</v>
      </c>
      <c r="G39" s="140">
        <v>185</v>
      </c>
      <c r="H39" s="165">
        <f t="shared" si="0"/>
        <v>1384</v>
      </c>
      <c r="I39" s="140">
        <v>852</v>
      </c>
      <c r="J39" s="415">
        <f t="shared" si="1"/>
        <v>0.615606936416185</v>
      </c>
    </row>
    <row r="40" spans="1:10" ht="12.75">
      <c r="A40" s="91">
        <v>1513</v>
      </c>
      <c r="B40" s="136">
        <v>497</v>
      </c>
      <c r="C40" s="136">
        <v>418</v>
      </c>
      <c r="D40" s="136">
        <v>691</v>
      </c>
      <c r="E40" s="136">
        <v>230</v>
      </c>
      <c r="F40" s="140">
        <v>1269</v>
      </c>
      <c r="G40" s="140">
        <v>221</v>
      </c>
      <c r="H40" s="165">
        <f t="shared" si="0"/>
        <v>1490</v>
      </c>
      <c r="I40" s="140">
        <v>934</v>
      </c>
      <c r="J40" s="415">
        <f t="shared" si="1"/>
        <v>0.6268456375838927</v>
      </c>
    </row>
    <row r="41" spans="1:10" ht="12.75">
      <c r="A41" s="91">
        <v>1514</v>
      </c>
      <c r="B41" s="136">
        <v>523</v>
      </c>
      <c r="C41" s="136">
        <v>420</v>
      </c>
      <c r="D41" s="136">
        <v>653</v>
      </c>
      <c r="E41" s="136">
        <v>290</v>
      </c>
      <c r="F41" s="140">
        <v>1189</v>
      </c>
      <c r="G41" s="140">
        <v>113</v>
      </c>
      <c r="H41" s="165">
        <f t="shared" si="0"/>
        <v>1302</v>
      </c>
      <c r="I41" s="140">
        <v>956</v>
      </c>
      <c r="J41" s="415">
        <f t="shared" si="1"/>
        <v>0.7342549923195084</v>
      </c>
    </row>
    <row r="42" spans="1:10" ht="12.75">
      <c r="A42" s="91">
        <v>1515</v>
      </c>
      <c r="B42" s="136">
        <v>358</v>
      </c>
      <c r="C42" s="136">
        <v>283</v>
      </c>
      <c r="D42" s="136">
        <v>413</v>
      </c>
      <c r="E42" s="136">
        <v>227</v>
      </c>
      <c r="F42" s="140">
        <v>841</v>
      </c>
      <c r="G42" s="140">
        <v>95</v>
      </c>
      <c r="H42" s="165">
        <f t="shared" si="0"/>
        <v>936</v>
      </c>
      <c r="I42" s="140">
        <v>652</v>
      </c>
      <c r="J42" s="415">
        <f t="shared" si="1"/>
        <v>0.6965811965811965</v>
      </c>
    </row>
    <row r="43" spans="1:10" ht="12.75">
      <c r="A43" s="90">
        <v>1516</v>
      </c>
      <c r="B43" s="154">
        <v>490</v>
      </c>
      <c r="C43" s="154">
        <v>454</v>
      </c>
      <c r="D43" s="154">
        <v>650</v>
      </c>
      <c r="E43" s="154">
        <v>303</v>
      </c>
      <c r="F43" s="152">
        <v>1275</v>
      </c>
      <c r="G43" s="152">
        <v>136</v>
      </c>
      <c r="H43" s="164">
        <f>IF(G43&lt;&gt;0,G43+F43,"")</f>
        <v>1411</v>
      </c>
      <c r="I43" s="152">
        <v>974</v>
      </c>
      <c r="J43" s="414">
        <f>IF(I43&lt;&gt;0,I43/H43,"")</f>
        <v>0.6902905740609497</v>
      </c>
    </row>
    <row r="44" spans="1:10" ht="12.75">
      <c r="A44" s="91">
        <v>1601</v>
      </c>
      <c r="B44" s="136">
        <v>1071</v>
      </c>
      <c r="C44" s="136">
        <v>844</v>
      </c>
      <c r="D44" s="136">
        <v>1388</v>
      </c>
      <c r="E44" s="136">
        <v>520</v>
      </c>
      <c r="F44" s="140">
        <v>2258</v>
      </c>
      <c r="G44" s="140">
        <v>201</v>
      </c>
      <c r="H44" s="165">
        <f t="shared" si="0"/>
        <v>2459</v>
      </c>
      <c r="I44" s="140">
        <v>1937</v>
      </c>
      <c r="J44" s="415">
        <f t="shared" si="1"/>
        <v>0.7877185847905652</v>
      </c>
    </row>
    <row r="45" spans="1:10" ht="12.75">
      <c r="A45" s="91">
        <v>1602</v>
      </c>
      <c r="B45" s="136">
        <v>828</v>
      </c>
      <c r="C45" s="136">
        <v>633</v>
      </c>
      <c r="D45" s="136">
        <v>1177</v>
      </c>
      <c r="E45" s="136">
        <v>293</v>
      </c>
      <c r="F45" s="140">
        <v>1868</v>
      </c>
      <c r="G45" s="140">
        <v>266</v>
      </c>
      <c r="H45" s="165">
        <f t="shared" si="0"/>
        <v>2134</v>
      </c>
      <c r="I45" s="140">
        <v>1484</v>
      </c>
      <c r="J45" s="415">
        <f t="shared" si="1"/>
        <v>0.6954076850984068</v>
      </c>
    </row>
    <row r="46" spans="1:10" ht="12.75">
      <c r="A46" s="91">
        <v>1603</v>
      </c>
      <c r="B46" s="136">
        <v>969</v>
      </c>
      <c r="C46" s="136">
        <v>867</v>
      </c>
      <c r="D46" s="136">
        <v>1490</v>
      </c>
      <c r="E46" s="136">
        <v>360</v>
      </c>
      <c r="F46" s="140">
        <v>2322</v>
      </c>
      <c r="G46" s="140">
        <v>307</v>
      </c>
      <c r="H46" s="165">
        <f t="shared" si="0"/>
        <v>2629</v>
      </c>
      <c r="I46" s="140">
        <v>1864</v>
      </c>
      <c r="J46" s="415">
        <f t="shared" si="1"/>
        <v>0.7090148345378471</v>
      </c>
    </row>
    <row r="47" spans="1:10" ht="12.75">
      <c r="A47" s="91">
        <v>1604</v>
      </c>
      <c r="B47" s="156">
        <v>569</v>
      </c>
      <c r="C47" s="156">
        <v>651</v>
      </c>
      <c r="D47" s="156">
        <v>1015</v>
      </c>
      <c r="E47" s="156">
        <v>213</v>
      </c>
      <c r="F47" s="140">
        <v>1510</v>
      </c>
      <c r="G47" s="140">
        <v>119</v>
      </c>
      <c r="H47" s="165">
        <f t="shared" si="0"/>
        <v>1629</v>
      </c>
      <c r="I47" s="140">
        <v>1243</v>
      </c>
      <c r="J47" s="415">
        <f t="shared" si="1"/>
        <v>0.7630448127685697</v>
      </c>
    </row>
    <row r="48" spans="1:10" ht="12.75">
      <c r="A48" s="91">
        <v>1605</v>
      </c>
      <c r="B48" s="136">
        <v>545</v>
      </c>
      <c r="C48" s="136">
        <v>691</v>
      </c>
      <c r="D48" s="136">
        <v>1071</v>
      </c>
      <c r="E48" s="136">
        <v>182</v>
      </c>
      <c r="F48" s="140">
        <v>1560</v>
      </c>
      <c r="G48" s="140">
        <v>163</v>
      </c>
      <c r="H48" s="165">
        <f t="shared" si="0"/>
        <v>1723</v>
      </c>
      <c r="I48" s="140">
        <v>1266</v>
      </c>
      <c r="J48" s="415">
        <f t="shared" si="1"/>
        <v>0.73476494486361</v>
      </c>
    </row>
    <row r="49" spans="1:10" ht="12.75">
      <c r="A49" s="91">
        <v>1606</v>
      </c>
      <c r="B49" s="136">
        <v>538</v>
      </c>
      <c r="C49" s="136">
        <v>596</v>
      </c>
      <c r="D49" s="136">
        <v>982</v>
      </c>
      <c r="E49" s="136">
        <v>161</v>
      </c>
      <c r="F49" s="140">
        <v>1504</v>
      </c>
      <c r="G49" s="140">
        <v>220</v>
      </c>
      <c r="H49" s="165">
        <f t="shared" si="0"/>
        <v>1724</v>
      </c>
      <c r="I49" s="140">
        <v>1167</v>
      </c>
      <c r="J49" s="415">
        <f t="shared" si="1"/>
        <v>0.6769141531322506</v>
      </c>
    </row>
    <row r="50" spans="1:10" ht="12.75">
      <c r="A50" s="90">
        <v>1607</v>
      </c>
      <c r="B50" s="154">
        <v>851</v>
      </c>
      <c r="C50" s="154">
        <v>628</v>
      </c>
      <c r="D50" s="154">
        <v>1097</v>
      </c>
      <c r="E50" s="154">
        <v>383</v>
      </c>
      <c r="F50" s="152">
        <v>1887</v>
      </c>
      <c r="G50" s="152">
        <v>243</v>
      </c>
      <c r="H50" s="164">
        <f t="shared" si="0"/>
        <v>2130</v>
      </c>
      <c r="I50" s="152">
        <v>1502</v>
      </c>
      <c r="J50" s="414">
        <f t="shared" si="1"/>
        <v>0.7051643192488263</v>
      </c>
    </row>
    <row r="51" spans="1:10" ht="12.75">
      <c r="A51" s="91">
        <v>1608</v>
      </c>
      <c r="B51" s="136">
        <v>686</v>
      </c>
      <c r="C51" s="136">
        <v>449</v>
      </c>
      <c r="D51" s="136">
        <v>936</v>
      </c>
      <c r="E51" s="136">
        <v>207</v>
      </c>
      <c r="F51" s="140">
        <v>1505</v>
      </c>
      <c r="G51" s="140">
        <v>281</v>
      </c>
      <c r="H51" s="165">
        <f t="shared" si="0"/>
        <v>1786</v>
      </c>
      <c r="I51" s="140">
        <v>1163</v>
      </c>
      <c r="J51" s="415">
        <f t="shared" si="1"/>
        <v>0.6511758118701008</v>
      </c>
    </row>
    <row r="52" spans="1:10" ht="12.75">
      <c r="A52" s="91">
        <v>1609</v>
      </c>
      <c r="B52" s="136">
        <v>637</v>
      </c>
      <c r="C52" s="136">
        <v>534</v>
      </c>
      <c r="D52" s="136">
        <v>830</v>
      </c>
      <c r="E52" s="136">
        <v>349</v>
      </c>
      <c r="F52" s="140">
        <v>1471</v>
      </c>
      <c r="G52" s="140">
        <v>146</v>
      </c>
      <c r="H52" s="165">
        <f t="shared" si="0"/>
        <v>1617</v>
      </c>
      <c r="I52" s="140">
        <v>1191</v>
      </c>
      <c r="J52" s="415">
        <f t="shared" si="1"/>
        <v>0.7365491651205937</v>
      </c>
    </row>
    <row r="53" spans="1:10" ht="12.75">
      <c r="A53" s="91">
        <v>1610</v>
      </c>
      <c r="B53" s="136">
        <v>831</v>
      </c>
      <c r="C53" s="136">
        <v>705</v>
      </c>
      <c r="D53" s="136">
        <v>1132</v>
      </c>
      <c r="E53" s="136">
        <v>404</v>
      </c>
      <c r="F53" s="140">
        <v>2016</v>
      </c>
      <c r="G53" s="140">
        <v>223</v>
      </c>
      <c r="H53" s="165">
        <f t="shared" si="0"/>
        <v>2239</v>
      </c>
      <c r="I53" s="140">
        <v>1567</v>
      </c>
      <c r="J53" s="415">
        <f t="shared" si="1"/>
        <v>0.699866011612327</v>
      </c>
    </row>
    <row r="54" spans="1:10" ht="12.75">
      <c r="A54" s="91">
        <v>1611</v>
      </c>
      <c r="B54" s="136">
        <v>705</v>
      </c>
      <c r="C54" s="136">
        <v>611</v>
      </c>
      <c r="D54" s="136">
        <v>982</v>
      </c>
      <c r="E54" s="136">
        <v>340</v>
      </c>
      <c r="F54" s="140">
        <v>1653</v>
      </c>
      <c r="G54" s="140">
        <v>142</v>
      </c>
      <c r="H54" s="165">
        <f t="shared" si="0"/>
        <v>1795</v>
      </c>
      <c r="I54" s="140">
        <v>1334</v>
      </c>
      <c r="J54" s="415">
        <f t="shared" si="1"/>
        <v>0.743175487465181</v>
      </c>
    </row>
    <row r="55" spans="1:10" ht="12.75">
      <c r="A55" s="91">
        <v>1612</v>
      </c>
      <c r="B55" s="136">
        <v>430</v>
      </c>
      <c r="C55" s="136">
        <v>325</v>
      </c>
      <c r="D55" s="136">
        <v>585</v>
      </c>
      <c r="E55" s="136">
        <v>174</v>
      </c>
      <c r="F55" s="140">
        <v>1013</v>
      </c>
      <c r="G55" s="140">
        <v>158</v>
      </c>
      <c r="H55" s="165">
        <f t="shared" si="0"/>
        <v>1171</v>
      </c>
      <c r="I55" s="140">
        <v>768</v>
      </c>
      <c r="J55" s="415">
        <f t="shared" si="1"/>
        <v>0.6558497011101623</v>
      </c>
    </row>
    <row r="56" spans="1:10" ht="12.75">
      <c r="A56" s="91">
        <v>1613</v>
      </c>
      <c r="B56" s="136">
        <v>654</v>
      </c>
      <c r="C56" s="136">
        <v>602</v>
      </c>
      <c r="D56" s="136">
        <v>955</v>
      </c>
      <c r="E56" s="136">
        <v>301</v>
      </c>
      <c r="F56" s="140">
        <v>1512</v>
      </c>
      <c r="G56" s="140">
        <v>142</v>
      </c>
      <c r="H56" s="165">
        <f t="shared" si="0"/>
        <v>1654</v>
      </c>
      <c r="I56" s="140">
        <v>1267</v>
      </c>
      <c r="J56" s="415">
        <f t="shared" si="1"/>
        <v>0.7660217654171705</v>
      </c>
    </row>
    <row r="57" spans="1:10" ht="12.75">
      <c r="A57" s="91">
        <v>1614</v>
      </c>
      <c r="B57" s="136">
        <v>598</v>
      </c>
      <c r="C57" s="136">
        <v>471</v>
      </c>
      <c r="D57" s="136">
        <v>801</v>
      </c>
      <c r="E57" s="136">
        <v>270</v>
      </c>
      <c r="F57" s="140">
        <v>1396</v>
      </c>
      <c r="G57" s="140">
        <v>236</v>
      </c>
      <c r="H57" s="165">
        <f t="shared" si="0"/>
        <v>1632</v>
      </c>
      <c r="I57" s="140">
        <v>1086</v>
      </c>
      <c r="J57" s="415">
        <f t="shared" si="1"/>
        <v>0.6654411764705882</v>
      </c>
    </row>
    <row r="58" spans="1:10" ht="12.75">
      <c r="A58" s="91">
        <v>1615</v>
      </c>
      <c r="B58" s="136">
        <v>824</v>
      </c>
      <c r="C58" s="136">
        <v>743</v>
      </c>
      <c r="D58" s="136">
        <v>1287</v>
      </c>
      <c r="E58" s="136">
        <v>285</v>
      </c>
      <c r="F58" s="140">
        <v>2109</v>
      </c>
      <c r="G58" s="140">
        <v>340</v>
      </c>
      <c r="H58" s="165">
        <f t="shared" si="0"/>
        <v>2449</v>
      </c>
      <c r="I58" s="140">
        <v>1596</v>
      </c>
      <c r="J58" s="415">
        <f t="shared" si="1"/>
        <v>0.6516945692119233</v>
      </c>
    </row>
    <row r="59" spans="1:10" ht="12.75">
      <c r="A59" s="91">
        <v>1701</v>
      </c>
      <c r="B59" s="136">
        <v>589</v>
      </c>
      <c r="C59" s="136">
        <v>529</v>
      </c>
      <c r="D59" s="136">
        <v>836</v>
      </c>
      <c r="E59" s="136">
        <v>291</v>
      </c>
      <c r="F59" s="140">
        <v>1582</v>
      </c>
      <c r="G59" s="140">
        <v>273</v>
      </c>
      <c r="H59" s="165">
        <f t="shared" si="0"/>
        <v>1855</v>
      </c>
      <c r="I59" s="140">
        <v>1141</v>
      </c>
      <c r="J59" s="415">
        <f t="shared" si="1"/>
        <v>0.6150943396226415</v>
      </c>
    </row>
    <row r="60" spans="1:10" ht="12.75">
      <c r="A60" s="91">
        <v>1702</v>
      </c>
      <c r="B60" s="136">
        <v>659</v>
      </c>
      <c r="C60" s="136">
        <v>564</v>
      </c>
      <c r="D60" s="136">
        <v>899</v>
      </c>
      <c r="E60" s="136">
        <v>328</v>
      </c>
      <c r="F60" s="140">
        <v>1563</v>
      </c>
      <c r="G60" s="140">
        <v>170</v>
      </c>
      <c r="H60" s="165">
        <f t="shared" si="0"/>
        <v>1733</v>
      </c>
      <c r="I60" s="140">
        <v>1238</v>
      </c>
      <c r="J60" s="415">
        <f t="shared" si="1"/>
        <v>0.7143681477207156</v>
      </c>
    </row>
    <row r="61" spans="1:10" ht="12.75">
      <c r="A61" s="91">
        <v>1703</v>
      </c>
      <c r="B61" s="136">
        <v>620</v>
      </c>
      <c r="C61" s="136">
        <v>532</v>
      </c>
      <c r="D61" s="136">
        <v>912</v>
      </c>
      <c r="E61" s="136">
        <v>244</v>
      </c>
      <c r="F61" s="140">
        <v>1523</v>
      </c>
      <c r="G61" s="140">
        <v>415</v>
      </c>
      <c r="H61" s="165">
        <f t="shared" si="0"/>
        <v>1938</v>
      </c>
      <c r="I61" s="140">
        <v>1181</v>
      </c>
      <c r="J61" s="415">
        <f t="shared" si="1"/>
        <v>0.609391124871001</v>
      </c>
    </row>
    <row r="62" spans="1:10" ht="12.75">
      <c r="A62" s="91">
        <v>1704</v>
      </c>
      <c r="B62" s="136">
        <v>496</v>
      </c>
      <c r="C62" s="136">
        <v>549</v>
      </c>
      <c r="D62" s="136">
        <v>872</v>
      </c>
      <c r="E62" s="136">
        <v>183</v>
      </c>
      <c r="F62" s="140">
        <v>1278</v>
      </c>
      <c r="G62" s="140">
        <v>172</v>
      </c>
      <c r="H62" s="165">
        <f t="shared" si="0"/>
        <v>1450</v>
      </c>
      <c r="I62" s="140">
        <v>1067</v>
      </c>
      <c r="J62" s="415">
        <f t="shared" si="1"/>
        <v>0.7358620689655172</v>
      </c>
    </row>
    <row r="63" spans="1:10" ht="12.75">
      <c r="A63" s="91">
        <v>1705</v>
      </c>
      <c r="B63" s="136">
        <v>547</v>
      </c>
      <c r="C63" s="136">
        <v>492</v>
      </c>
      <c r="D63" s="136">
        <v>868</v>
      </c>
      <c r="E63" s="136">
        <v>175</v>
      </c>
      <c r="F63" s="140">
        <v>1450</v>
      </c>
      <c r="G63" s="140">
        <v>221</v>
      </c>
      <c r="H63" s="165">
        <f t="shared" si="0"/>
        <v>1671</v>
      </c>
      <c r="I63" s="140">
        <v>1056</v>
      </c>
      <c r="J63" s="415">
        <f t="shared" si="1"/>
        <v>0.6319569120287253</v>
      </c>
    </row>
    <row r="64" spans="1:10" ht="12.75">
      <c r="A64" s="91">
        <v>1706</v>
      </c>
      <c r="B64" s="136">
        <v>704</v>
      </c>
      <c r="C64" s="136">
        <v>670</v>
      </c>
      <c r="D64" s="136">
        <v>1157</v>
      </c>
      <c r="E64" s="136">
        <v>231</v>
      </c>
      <c r="F64" s="140">
        <v>1731</v>
      </c>
      <c r="G64" s="140">
        <v>264</v>
      </c>
      <c r="H64" s="165">
        <f t="shared" si="0"/>
        <v>1995</v>
      </c>
      <c r="I64" s="140">
        <v>1410</v>
      </c>
      <c r="J64" s="415">
        <f t="shared" si="1"/>
        <v>0.706766917293233</v>
      </c>
    </row>
    <row r="65" spans="1:10" ht="12.75">
      <c r="A65" s="91">
        <v>1707</v>
      </c>
      <c r="B65" s="136">
        <v>485</v>
      </c>
      <c r="C65" s="136">
        <v>529</v>
      </c>
      <c r="D65" s="136">
        <v>871</v>
      </c>
      <c r="E65" s="136">
        <v>151</v>
      </c>
      <c r="F65" s="140">
        <v>1263</v>
      </c>
      <c r="G65" s="140">
        <v>167</v>
      </c>
      <c r="H65" s="165">
        <f t="shared" si="0"/>
        <v>1430</v>
      </c>
      <c r="I65" s="140">
        <v>1035</v>
      </c>
      <c r="J65" s="415">
        <f t="shared" si="1"/>
        <v>0.7237762237762237</v>
      </c>
    </row>
    <row r="66" spans="1:10" ht="12.75">
      <c r="A66" s="91">
        <v>1708</v>
      </c>
      <c r="B66" s="136">
        <v>712</v>
      </c>
      <c r="C66" s="136">
        <v>757</v>
      </c>
      <c r="D66" s="136">
        <v>1221</v>
      </c>
      <c r="E66" s="136">
        <v>258</v>
      </c>
      <c r="F66" s="140">
        <v>1927</v>
      </c>
      <c r="G66" s="140">
        <v>354</v>
      </c>
      <c r="H66" s="165">
        <f t="shared" si="0"/>
        <v>2281</v>
      </c>
      <c r="I66" s="140">
        <v>1504</v>
      </c>
      <c r="J66" s="415">
        <f t="shared" si="1"/>
        <v>0.6593599298553267</v>
      </c>
    </row>
    <row r="67" spans="1:10" ht="12.75">
      <c r="A67" s="91">
        <v>1709</v>
      </c>
      <c r="B67" s="136">
        <v>610</v>
      </c>
      <c r="C67" s="136">
        <v>582</v>
      </c>
      <c r="D67" s="136">
        <v>1022</v>
      </c>
      <c r="E67" s="136">
        <v>188</v>
      </c>
      <c r="F67" s="140">
        <v>1460</v>
      </c>
      <c r="G67" s="140">
        <v>185</v>
      </c>
      <c r="H67" s="165">
        <f t="shared" si="0"/>
        <v>1645</v>
      </c>
      <c r="I67" s="140">
        <v>1224</v>
      </c>
      <c r="J67" s="415">
        <f t="shared" si="1"/>
        <v>0.7440729483282674</v>
      </c>
    </row>
    <row r="68" spans="1:10" ht="12.75">
      <c r="A68" s="91">
        <v>1710</v>
      </c>
      <c r="B68" s="136">
        <v>322</v>
      </c>
      <c r="C68" s="136">
        <v>421</v>
      </c>
      <c r="D68" s="136">
        <v>636</v>
      </c>
      <c r="E68" s="136">
        <v>121</v>
      </c>
      <c r="F68" s="140">
        <v>1280</v>
      </c>
      <c r="G68" s="140">
        <v>324</v>
      </c>
      <c r="H68" s="165">
        <f t="shared" si="0"/>
        <v>1604</v>
      </c>
      <c r="I68" s="140">
        <v>798</v>
      </c>
      <c r="J68" s="415">
        <f t="shared" si="1"/>
        <v>0.4975062344139651</v>
      </c>
    </row>
    <row r="69" spans="1:10" ht="12.75">
      <c r="A69" s="91">
        <v>1711</v>
      </c>
      <c r="B69" s="136">
        <v>419</v>
      </c>
      <c r="C69" s="136">
        <v>379</v>
      </c>
      <c r="D69" s="136">
        <v>672</v>
      </c>
      <c r="E69" s="136">
        <v>131</v>
      </c>
      <c r="F69" s="140">
        <v>1144</v>
      </c>
      <c r="G69" s="140">
        <v>268</v>
      </c>
      <c r="H69" s="165">
        <f t="shared" si="0"/>
        <v>1412</v>
      </c>
      <c r="I69" s="140">
        <v>810</v>
      </c>
      <c r="J69" s="415">
        <f t="shared" si="1"/>
        <v>0.5736543909348442</v>
      </c>
    </row>
    <row r="70" spans="1:10" ht="12.75">
      <c r="A70" s="91">
        <v>1712</v>
      </c>
      <c r="B70" s="136">
        <v>504</v>
      </c>
      <c r="C70" s="136">
        <v>482</v>
      </c>
      <c r="D70" s="136">
        <v>746</v>
      </c>
      <c r="E70" s="136">
        <v>247</v>
      </c>
      <c r="F70" s="140">
        <v>1272</v>
      </c>
      <c r="G70" s="140">
        <v>143</v>
      </c>
      <c r="H70" s="165">
        <f t="shared" si="0"/>
        <v>1415</v>
      </c>
      <c r="I70" s="140">
        <v>1003</v>
      </c>
      <c r="J70" s="415">
        <f t="shared" si="1"/>
        <v>0.7088339222614841</v>
      </c>
    </row>
    <row r="71" spans="1:10" ht="12.75">
      <c r="A71" s="91">
        <v>1713</v>
      </c>
      <c r="B71" s="136">
        <v>738</v>
      </c>
      <c r="C71" s="136">
        <v>644</v>
      </c>
      <c r="D71" s="136">
        <v>1031</v>
      </c>
      <c r="E71" s="136">
        <v>352</v>
      </c>
      <c r="F71" s="140">
        <v>1716</v>
      </c>
      <c r="G71" s="140">
        <v>229</v>
      </c>
      <c r="H71" s="165">
        <f t="shared" si="0"/>
        <v>1945</v>
      </c>
      <c r="I71" s="140">
        <v>1405</v>
      </c>
      <c r="J71" s="415">
        <f t="shared" si="1"/>
        <v>0.7223650385604113</v>
      </c>
    </row>
    <row r="72" spans="1:10" ht="12.75">
      <c r="A72" s="91">
        <v>1714</v>
      </c>
      <c r="B72" s="136">
        <v>712</v>
      </c>
      <c r="C72" s="136">
        <v>591</v>
      </c>
      <c r="D72" s="136">
        <v>1045</v>
      </c>
      <c r="E72" s="136">
        <v>261</v>
      </c>
      <c r="F72" s="140">
        <v>1627</v>
      </c>
      <c r="G72" s="140">
        <v>271</v>
      </c>
      <c r="H72" s="165">
        <f t="shared" si="0"/>
        <v>1898</v>
      </c>
      <c r="I72" s="140">
        <v>1333</v>
      </c>
      <c r="J72" s="415">
        <f t="shared" si="1"/>
        <v>0.70231822971549</v>
      </c>
    </row>
    <row r="73" spans="1:10" ht="12.75">
      <c r="A73" s="91">
        <v>1715</v>
      </c>
      <c r="B73" s="156">
        <v>669</v>
      </c>
      <c r="C73" s="156">
        <v>653</v>
      </c>
      <c r="D73" s="156">
        <v>1118</v>
      </c>
      <c r="E73" s="156">
        <v>216</v>
      </c>
      <c r="F73" s="140">
        <v>1750</v>
      </c>
      <c r="G73" s="140">
        <v>287</v>
      </c>
      <c r="H73" s="165">
        <f t="shared" si="0"/>
        <v>2037</v>
      </c>
      <c r="I73" s="140">
        <v>1346</v>
      </c>
      <c r="J73" s="415">
        <f t="shared" si="1"/>
        <v>0.6607756504663721</v>
      </c>
    </row>
    <row r="74" spans="1:10" ht="12.75">
      <c r="A74" s="90">
        <v>1801</v>
      </c>
      <c r="B74" s="151">
        <v>576</v>
      </c>
      <c r="C74" s="151">
        <v>529</v>
      </c>
      <c r="D74" s="151">
        <v>749</v>
      </c>
      <c r="E74" s="151">
        <v>353</v>
      </c>
      <c r="F74" s="150">
        <v>1434</v>
      </c>
      <c r="G74" s="150">
        <v>210</v>
      </c>
      <c r="H74" s="164">
        <f t="shared" si="0"/>
        <v>1644</v>
      </c>
      <c r="I74" s="150">
        <v>1116</v>
      </c>
      <c r="J74" s="414">
        <f t="shared" si="1"/>
        <v>0.6788321167883211</v>
      </c>
    </row>
    <row r="75" spans="1:10" ht="12.75">
      <c r="A75" s="90">
        <v>1802</v>
      </c>
      <c r="B75" s="154">
        <v>729</v>
      </c>
      <c r="C75" s="154">
        <v>709</v>
      </c>
      <c r="D75" s="154">
        <v>934</v>
      </c>
      <c r="E75" s="154">
        <v>504</v>
      </c>
      <c r="F75" s="150">
        <v>1874</v>
      </c>
      <c r="G75" s="150">
        <v>161</v>
      </c>
      <c r="H75" s="164">
        <f aca="true" t="shared" si="2" ref="H75:H139">IF(G75&lt;&gt;0,G75+F75,"")</f>
        <v>2035</v>
      </c>
      <c r="I75" s="150">
        <v>1457</v>
      </c>
      <c r="J75" s="414">
        <f aca="true" t="shared" si="3" ref="J75:J139">IF(I75&lt;&gt;0,I75/H75,"")</f>
        <v>0.715970515970516</v>
      </c>
    </row>
    <row r="76" spans="1:10" ht="12.75">
      <c r="A76" s="90">
        <v>1803</v>
      </c>
      <c r="B76" s="154">
        <v>602</v>
      </c>
      <c r="C76" s="154">
        <v>459</v>
      </c>
      <c r="D76" s="154">
        <v>691</v>
      </c>
      <c r="E76" s="154">
        <v>361</v>
      </c>
      <c r="F76" s="152">
        <v>1413</v>
      </c>
      <c r="G76" s="152">
        <v>126</v>
      </c>
      <c r="H76" s="164">
        <f t="shared" si="2"/>
        <v>1539</v>
      </c>
      <c r="I76" s="152">
        <v>1068</v>
      </c>
      <c r="J76" s="414">
        <f t="shared" si="3"/>
        <v>0.6939571150097466</v>
      </c>
    </row>
    <row r="77" spans="1:10" ht="12.75">
      <c r="A77" s="92">
        <v>1804</v>
      </c>
      <c r="B77" s="136">
        <v>777</v>
      </c>
      <c r="C77" s="136">
        <v>792</v>
      </c>
      <c r="D77" s="136">
        <v>1127</v>
      </c>
      <c r="E77" s="136">
        <v>433</v>
      </c>
      <c r="F77" s="166">
        <v>1962</v>
      </c>
      <c r="G77" s="166">
        <v>258</v>
      </c>
      <c r="H77" s="165">
        <f t="shared" si="2"/>
        <v>2220</v>
      </c>
      <c r="I77" s="166">
        <v>1590</v>
      </c>
      <c r="J77" s="416">
        <f t="shared" si="3"/>
        <v>0.7162162162162162</v>
      </c>
    </row>
    <row r="78" spans="1:10" ht="12.75">
      <c r="A78" s="91">
        <v>1805</v>
      </c>
      <c r="B78" s="136">
        <v>814</v>
      </c>
      <c r="C78" s="136">
        <v>768</v>
      </c>
      <c r="D78" s="136">
        <v>1320</v>
      </c>
      <c r="E78" s="136">
        <v>281</v>
      </c>
      <c r="F78" s="140">
        <v>2104</v>
      </c>
      <c r="G78" s="140">
        <v>425</v>
      </c>
      <c r="H78" s="165">
        <f t="shared" si="2"/>
        <v>2529</v>
      </c>
      <c r="I78" s="140">
        <v>1632</v>
      </c>
      <c r="J78" s="415">
        <f t="shared" si="3"/>
        <v>0.6453143534994069</v>
      </c>
    </row>
    <row r="79" spans="1:10" ht="12.75">
      <c r="A79" s="91">
        <v>1806</v>
      </c>
      <c r="B79" s="136">
        <v>573</v>
      </c>
      <c r="C79" s="136">
        <v>636</v>
      </c>
      <c r="D79" s="136">
        <v>937</v>
      </c>
      <c r="E79" s="136">
        <v>282</v>
      </c>
      <c r="F79" s="140">
        <v>1458</v>
      </c>
      <c r="G79" s="140">
        <v>130</v>
      </c>
      <c r="H79" s="165">
        <f t="shared" si="2"/>
        <v>1588</v>
      </c>
      <c r="I79" s="140">
        <v>1228</v>
      </c>
      <c r="J79" s="415">
        <f t="shared" si="3"/>
        <v>0.7732997481108312</v>
      </c>
    </row>
    <row r="80" spans="1:10" ht="12.75">
      <c r="A80" s="91">
        <v>1807</v>
      </c>
      <c r="B80" s="136">
        <v>777</v>
      </c>
      <c r="C80" s="136">
        <v>687</v>
      </c>
      <c r="D80" s="136">
        <v>1184</v>
      </c>
      <c r="E80" s="136">
        <v>290</v>
      </c>
      <c r="F80" s="140">
        <v>1855</v>
      </c>
      <c r="G80" s="140">
        <v>255</v>
      </c>
      <c r="H80" s="165">
        <f t="shared" si="2"/>
        <v>2110</v>
      </c>
      <c r="I80" s="140">
        <v>1489</v>
      </c>
      <c r="J80" s="415">
        <f t="shared" si="3"/>
        <v>0.7056872037914692</v>
      </c>
    </row>
    <row r="81" spans="1:10" ht="12.75">
      <c r="A81" s="91">
        <v>1808</v>
      </c>
      <c r="B81" s="136">
        <v>639</v>
      </c>
      <c r="C81" s="136">
        <v>644</v>
      </c>
      <c r="D81" s="136">
        <v>1038</v>
      </c>
      <c r="E81" s="136">
        <v>252</v>
      </c>
      <c r="F81" s="140">
        <v>1596</v>
      </c>
      <c r="G81" s="140">
        <v>242</v>
      </c>
      <c r="H81" s="165">
        <f t="shared" si="2"/>
        <v>1838</v>
      </c>
      <c r="I81" s="140">
        <v>1311</v>
      </c>
      <c r="J81" s="415">
        <f t="shared" si="3"/>
        <v>0.7132752992383025</v>
      </c>
    </row>
    <row r="82" spans="1:10" ht="12.75">
      <c r="A82" s="91">
        <v>1809</v>
      </c>
      <c r="B82" s="136">
        <v>782</v>
      </c>
      <c r="C82" s="136">
        <v>723</v>
      </c>
      <c r="D82" s="136">
        <v>1207</v>
      </c>
      <c r="E82" s="136">
        <v>309</v>
      </c>
      <c r="F82" s="140">
        <v>1946</v>
      </c>
      <c r="G82" s="140">
        <v>229</v>
      </c>
      <c r="H82" s="165">
        <f t="shared" si="2"/>
        <v>2175</v>
      </c>
      <c r="I82" s="140">
        <v>1533</v>
      </c>
      <c r="J82" s="415">
        <f t="shared" si="3"/>
        <v>0.7048275862068966</v>
      </c>
    </row>
    <row r="83" spans="1:10" ht="12.75">
      <c r="A83" s="91">
        <v>1810</v>
      </c>
      <c r="B83" s="136">
        <v>521</v>
      </c>
      <c r="C83" s="136">
        <v>513</v>
      </c>
      <c r="D83" s="136">
        <v>858</v>
      </c>
      <c r="E83" s="136">
        <v>189</v>
      </c>
      <c r="F83" s="140">
        <v>1255</v>
      </c>
      <c r="G83" s="140">
        <v>109</v>
      </c>
      <c r="H83" s="165">
        <f t="shared" si="2"/>
        <v>1364</v>
      </c>
      <c r="I83" s="140">
        <v>1060</v>
      </c>
      <c r="J83" s="415">
        <f t="shared" si="3"/>
        <v>0.7771260997067448</v>
      </c>
    </row>
    <row r="84" spans="1:10" ht="12.75">
      <c r="A84" s="91">
        <v>1811</v>
      </c>
      <c r="B84" s="136">
        <v>652</v>
      </c>
      <c r="C84" s="136">
        <v>642</v>
      </c>
      <c r="D84" s="136">
        <v>1027</v>
      </c>
      <c r="E84" s="136">
        <v>277</v>
      </c>
      <c r="F84" s="140">
        <v>1566</v>
      </c>
      <c r="G84" s="140">
        <v>118</v>
      </c>
      <c r="H84" s="165">
        <f t="shared" si="2"/>
        <v>1684</v>
      </c>
      <c r="I84" s="140">
        <v>1315</v>
      </c>
      <c r="J84" s="415">
        <f t="shared" si="3"/>
        <v>0.7808788598574822</v>
      </c>
    </row>
    <row r="85" spans="1:10" ht="12.75">
      <c r="A85" s="91">
        <v>1812</v>
      </c>
      <c r="B85" s="136">
        <v>696</v>
      </c>
      <c r="C85" s="136">
        <v>552</v>
      </c>
      <c r="D85" s="136">
        <v>1011</v>
      </c>
      <c r="E85" s="136">
        <v>246</v>
      </c>
      <c r="F85" s="140">
        <v>1544</v>
      </c>
      <c r="G85" s="140">
        <v>154</v>
      </c>
      <c r="H85" s="165">
        <f t="shared" si="2"/>
        <v>1698</v>
      </c>
      <c r="I85" s="140">
        <v>1265</v>
      </c>
      <c r="J85" s="415">
        <f t="shared" si="3"/>
        <v>0.7449941107184923</v>
      </c>
    </row>
    <row r="86" spans="1:10" ht="12.75">
      <c r="A86" s="91">
        <v>1813</v>
      </c>
      <c r="B86" s="136">
        <v>541</v>
      </c>
      <c r="C86" s="136">
        <v>601</v>
      </c>
      <c r="D86" s="136">
        <v>930</v>
      </c>
      <c r="E86" s="136">
        <v>224</v>
      </c>
      <c r="F86" s="140">
        <v>1430</v>
      </c>
      <c r="G86" s="140">
        <v>123</v>
      </c>
      <c r="H86" s="165">
        <f t="shared" si="2"/>
        <v>1553</v>
      </c>
      <c r="I86" s="140">
        <v>1160</v>
      </c>
      <c r="J86" s="415">
        <f t="shared" si="3"/>
        <v>0.746941403734707</v>
      </c>
    </row>
    <row r="87" spans="1:10" ht="12.75">
      <c r="A87" s="91">
        <v>1814</v>
      </c>
      <c r="B87" s="136">
        <v>687</v>
      </c>
      <c r="C87" s="136">
        <v>647</v>
      </c>
      <c r="D87" s="136">
        <v>1005</v>
      </c>
      <c r="E87" s="136">
        <v>332</v>
      </c>
      <c r="F87" s="140">
        <v>1742</v>
      </c>
      <c r="G87" s="140">
        <v>201</v>
      </c>
      <c r="H87" s="165">
        <f t="shared" si="2"/>
        <v>1943</v>
      </c>
      <c r="I87" s="140">
        <v>1353</v>
      </c>
      <c r="J87" s="415">
        <f t="shared" si="3"/>
        <v>0.6963458569222851</v>
      </c>
    </row>
    <row r="88" spans="1:10" ht="12.75">
      <c r="A88" s="91">
        <v>1815</v>
      </c>
      <c r="B88" s="136">
        <v>702</v>
      </c>
      <c r="C88" s="136">
        <v>707</v>
      </c>
      <c r="D88" s="136">
        <v>1015</v>
      </c>
      <c r="E88" s="136">
        <v>385</v>
      </c>
      <c r="F88" s="140">
        <v>1833</v>
      </c>
      <c r="G88" s="140">
        <v>183</v>
      </c>
      <c r="H88" s="165">
        <f t="shared" si="2"/>
        <v>2016</v>
      </c>
      <c r="I88" s="140">
        <v>1423</v>
      </c>
      <c r="J88" s="415">
        <f t="shared" si="3"/>
        <v>0.7058531746031746</v>
      </c>
    </row>
    <row r="89" spans="1:10" ht="12.75">
      <c r="A89" s="91">
        <v>1816</v>
      </c>
      <c r="B89" s="136">
        <v>405</v>
      </c>
      <c r="C89" s="136">
        <v>428</v>
      </c>
      <c r="D89" s="136">
        <v>626</v>
      </c>
      <c r="E89" s="136">
        <v>214</v>
      </c>
      <c r="F89" s="140">
        <v>1027</v>
      </c>
      <c r="G89" s="140">
        <v>87</v>
      </c>
      <c r="H89" s="165">
        <f t="shared" si="2"/>
        <v>1114</v>
      </c>
      <c r="I89" s="140">
        <v>855</v>
      </c>
      <c r="J89" s="415">
        <f t="shared" si="3"/>
        <v>0.7675044883303411</v>
      </c>
    </row>
    <row r="90" spans="1:10" ht="12.75">
      <c r="A90" s="91">
        <v>1817</v>
      </c>
      <c r="B90" s="136">
        <v>1223</v>
      </c>
      <c r="C90" s="136">
        <v>1481</v>
      </c>
      <c r="D90" s="136">
        <v>2150</v>
      </c>
      <c r="E90" s="136">
        <v>571</v>
      </c>
      <c r="F90" s="140">
        <v>3058</v>
      </c>
      <c r="G90" s="140">
        <v>398</v>
      </c>
      <c r="H90" s="165">
        <f t="shared" si="2"/>
        <v>3456</v>
      </c>
      <c r="I90" s="140">
        <v>2760</v>
      </c>
      <c r="J90" s="415">
        <f t="shared" si="3"/>
        <v>0.7986111111111112</v>
      </c>
    </row>
    <row r="91" spans="1:10" ht="12.75">
      <c r="A91" s="91">
        <v>1901</v>
      </c>
      <c r="B91" s="156">
        <v>945</v>
      </c>
      <c r="C91" s="156">
        <v>1064</v>
      </c>
      <c r="D91" s="156">
        <v>1317</v>
      </c>
      <c r="E91" s="156">
        <v>692</v>
      </c>
      <c r="F91" s="140">
        <v>2354</v>
      </c>
      <c r="G91" s="140">
        <v>295</v>
      </c>
      <c r="H91" s="165">
        <f t="shared" si="2"/>
        <v>2649</v>
      </c>
      <c r="I91" s="140">
        <v>2037</v>
      </c>
      <c r="J91" s="415">
        <f t="shared" si="3"/>
        <v>0.768969422423556</v>
      </c>
    </row>
    <row r="92" spans="1:10" ht="12.75">
      <c r="A92" s="91">
        <v>1902</v>
      </c>
      <c r="B92" s="136">
        <v>697</v>
      </c>
      <c r="C92" s="136">
        <v>707</v>
      </c>
      <c r="D92" s="136">
        <v>1119</v>
      </c>
      <c r="E92" s="136">
        <v>289</v>
      </c>
      <c r="F92" s="140">
        <v>1709</v>
      </c>
      <c r="G92" s="140">
        <v>100</v>
      </c>
      <c r="H92" s="165">
        <f t="shared" si="2"/>
        <v>1809</v>
      </c>
      <c r="I92" s="140">
        <v>1423</v>
      </c>
      <c r="J92" s="415">
        <f t="shared" si="3"/>
        <v>0.7866224433388612</v>
      </c>
    </row>
    <row r="93" spans="1:10" ht="12.75">
      <c r="A93" s="90">
        <v>1903</v>
      </c>
      <c r="B93" s="154">
        <v>298</v>
      </c>
      <c r="C93" s="154">
        <v>212</v>
      </c>
      <c r="D93" s="154">
        <v>345</v>
      </c>
      <c r="E93" s="154">
        <v>163</v>
      </c>
      <c r="F93" s="152">
        <v>700</v>
      </c>
      <c r="G93" s="152">
        <v>81</v>
      </c>
      <c r="H93" s="164">
        <f t="shared" si="2"/>
        <v>781</v>
      </c>
      <c r="I93" s="152">
        <v>518</v>
      </c>
      <c r="J93" s="414">
        <f t="shared" si="3"/>
        <v>0.6632522407170295</v>
      </c>
    </row>
    <row r="94" spans="1:10" ht="12.75">
      <c r="A94" s="91">
        <v>1904</v>
      </c>
      <c r="B94" s="136">
        <v>733</v>
      </c>
      <c r="C94" s="136">
        <v>525</v>
      </c>
      <c r="D94" s="136">
        <v>923</v>
      </c>
      <c r="E94" s="136">
        <v>340</v>
      </c>
      <c r="F94" s="140">
        <v>1546</v>
      </c>
      <c r="G94" s="140">
        <v>169</v>
      </c>
      <c r="H94" s="165">
        <f t="shared" si="2"/>
        <v>1715</v>
      </c>
      <c r="I94" s="140">
        <v>1277</v>
      </c>
      <c r="J94" s="415">
        <f t="shared" si="3"/>
        <v>0.744606413994169</v>
      </c>
    </row>
    <row r="95" spans="1:10" ht="12.75">
      <c r="A95" s="91">
        <v>1905</v>
      </c>
      <c r="B95" s="136">
        <v>760</v>
      </c>
      <c r="C95" s="136">
        <v>633</v>
      </c>
      <c r="D95" s="136">
        <v>1082</v>
      </c>
      <c r="E95" s="136">
        <v>317</v>
      </c>
      <c r="F95" s="140">
        <v>1682</v>
      </c>
      <c r="G95" s="140">
        <v>234</v>
      </c>
      <c r="H95" s="165">
        <f t="shared" si="2"/>
        <v>1916</v>
      </c>
      <c r="I95" s="140">
        <v>1416</v>
      </c>
      <c r="J95" s="415">
        <f t="shared" si="3"/>
        <v>0.7390396659707724</v>
      </c>
    </row>
    <row r="96" spans="1:10" ht="12.75">
      <c r="A96" s="91">
        <v>1906</v>
      </c>
      <c r="B96" s="136">
        <v>807</v>
      </c>
      <c r="C96" s="136">
        <v>626</v>
      </c>
      <c r="D96" s="136">
        <v>1169</v>
      </c>
      <c r="E96" s="136">
        <v>275</v>
      </c>
      <c r="F96" s="140">
        <v>1746</v>
      </c>
      <c r="G96" s="140">
        <v>182</v>
      </c>
      <c r="H96" s="165">
        <f t="shared" si="2"/>
        <v>1928</v>
      </c>
      <c r="I96" s="140">
        <v>1456</v>
      </c>
      <c r="J96" s="415">
        <f t="shared" si="3"/>
        <v>0.7551867219917012</v>
      </c>
    </row>
    <row r="97" spans="1:10" ht="12.75">
      <c r="A97" s="91">
        <v>1907</v>
      </c>
      <c r="B97" s="136">
        <v>760</v>
      </c>
      <c r="C97" s="136">
        <v>792</v>
      </c>
      <c r="D97" s="136">
        <v>1192</v>
      </c>
      <c r="E97" s="136">
        <v>359</v>
      </c>
      <c r="F97" s="140">
        <v>1880</v>
      </c>
      <c r="G97" s="140">
        <v>135</v>
      </c>
      <c r="H97" s="165">
        <f t="shared" si="2"/>
        <v>2015</v>
      </c>
      <c r="I97" s="140">
        <v>1577</v>
      </c>
      <c r="J97" s="415">
        <f t="shared" si="3"/>
        <v>0.7826302729528536</v>
      </c>
    </row>
    <row r="98" spans="1:10" ht="12.75">
      <c r="A98" s="91">
        <v>1908</v>
      </c>
      <c r="B98" s="136">
        <v>448</v>
      </c>
      <c r="C98" s="136">
        <v>483</v>
      </c>
      <c r="D98" s="136">
        <v>821</v>
      </c>
      <c r="E98" s="136">
        <v>128</v>
      </c>
      <c r="F98" s="140">
        <v>1078</v>
      </c>
      <c r="G98" s="140">
        <v>142</v>
      </c>
      <c r="H98" s="165">
        <f t="shared" si="2"/>
        <v>1220</v>
      </c>
      <c r="I98" s="140">
        <v>955</v>
      </c>
      <c r="J98" s="415">
        <f t="shared" si="3"/>
        <v>0.7827868852459017</v>
      </c>
    </row>
    <row r="99" spans="1:10" ht="12.75">
      <c r="A99" s="91">
        <v>1909</v>
      </c>
      <c r="B99" s="136">
        <v>598</v>
      </c>
      <c r="C99" s="136">
        <v>738</v>
      </c>
      <c r="D99" s="136">
        <v>1159</v>
      </c>
      <c r="E99" s="136">
        <v>187</v>
      </c>
      <c r="F99" s="140">
        <v>1635</v>
      </c>
      <c r="G99" s="140">
        <v>155</v>
      </c>
      <c r="H99" s="165">
        <f t="shared" si="2"/>
        <v>1790</v>
      </c>
      <c r="I99" s="140">
        <v>1361</v>
      </c>
      <c r="J99" s="415">
        <f t="shared" si="3"/>
        <v>0.7603351955307263</v>
      </c>
    </row>
    <row r="100" spans="1:10" ht="12.75">
      <c r="A100" s="91">
        <v>1910</v>
      </c>
      <c r="B100" s="136">
        <v>679</v>
      </c>
      <c r="C100" s="136">
        <v>857</v>
      </c>
      <c r="D100" s="136">
        <v>1348</v>
      </c>
      <c r="E100" s="136">
        <v>209</v>
      </c>
      <c r="F100" s="140">
        <v>1868</v>
      </c>
      <c r="G100" s="140">
        <v>137</v>
      </c>
      <c r="H100" s="165">
        <f t="shared" si="2"/>
        <v>2005</v>
      </c>
      <c r="I100" s="140">
        <v>1572</v>
      </c>
      <c r="J100" s="415">
        <f t="shared" si="3"/>
        <v>0.7840399002493765</v>
      </c>
    </row>
    <row r="101" spans="1:10" ht="12.75">
      <c r="A101" s="91">
        <v>1911</v>
      </c>
      <c r="B101" s="136">
        <v>544</v>
      </c>
      <c r="C101" s="136">
        <v>760</v>
      </c>
      <c r="D101" s="136">
        <v>1187</v>
      </c>
      <c r="E101" s="136">
        <v>133</v>
      </c>
      <c r="F101" s="140">
        <v>1540</v>
      </c>
      <c r="G101" s="140">
        <v>130</v>
      </c>
      <c r="H101" s="165">
        <f t="shared" si="2"/>
        <v>1670</v>
      </c>
      <c r="I101" s="140">
        <v>1336</v>
      </c>
      <c r="J101" s="415">
        <f t="shared" si="3"/>
        <v>0.8</v>
      </c>
    </row>
    <row r="102" spans="1:10" ht="12.75">
      <c r="A102" s="91">
        <v>1912</v>
      </c>
      <c r="B102" s="136">
        <v>400</v>
      </c>
      <c r="C102" s="136">
        <v>660</v>
      </c>
      <c r="D102" s="136">
        <v>985</v>
      </c>
      <c r="E102" s="136">
        <v>82</v>
      </c>
      <c r="F102" s="140">
        <v>1313</v>
      </c>
      <c r="G102" s="140">
        <v>99</v>
      </c>
      <c r="H102" s="165">
        <f t="shared" si="2"/>
        <v>1412</v>
      </c>
      <c r="I102" s="140">
        <v>1083</v>
      </c>
      <c r="J102" s="415">
        <f t="shared" si="3"/>
        <v>0.7669971671388102</v>
      </c>
    </row>
    <row r="103" spans="1:10" ht="12.75">
      <c r="A103" s="91">
        <v>1913</v>
      </c>
      <c r="B103" s="136">
        <v>531</v>
      </c>
      <c r="C103" s="136">
        <v>717</v>
      </c>
      <c r="D103" s="136">
        <v>1150</v>
      </c>
      <c r="E103" s="136">
        <v>107</v>
      </c>
      <c r="F103" s="140">
        <v>1500</v>
      </c>
      <c r="G103" s="140">
        <v>118</v>
      </c>
      <c r="H103" s="165">
        <f t="shared" si="2"/>
        <v>1618</v>
      </c>
      <c r="I103" s="140">
        <v>1269</v>
      </c>
      <c r="J103" s="415">
        <f t="shared" si="3"/>
        <v>0.784301606922126</v>
      </c>
    </row>
    <row r="104" spans="1:10" ht="12.75">
      <c r="A104" s="91">
        <v>1914</v>
      </c>
      <c r="B104" s="136">
        <v>547</v>
      </c>
      <c r="C104" s="136">
        <v>818</v>
      </c>
      <c r="D104" s="136">
        <v>1259</v>
      </c>
      <c r="E104" s="136">
        <v>133</v>
      </c>
      <c r="F104" s="140">
        <v>1757</v>
      </c>
      <c r="G104" s="140">
        <v>209</v>
      </c>
      <c r="H104" s="165">
        <f t="shared" si="2"/>
        <v>1966</v>
      </c>
      <c r="I104" s="140">
        <v>1405</v>
      </c>
      <c r="J104" s="415">
        <f t="shared" si="3"/>
        <v>0.714649033570702</v>
      </c>
    </row>
    <row r="105" spans="1:10" ht="12.75">
      <c r="A105" s="91">
        <v>1915</v>
      </c>
      <c r="B105" s="136">
        <v>585</v>
      </c>
      <c r="C105" s="136">
        <v>693</v>
      </c>
      <c r="D105" s="136">
        <v>1144</v>
      </c>
      <c r="E105" s="136">
        <v>144</v>
      </c>
      <c r="F105" s="140">
        <v>1751</v>
      </c>
      <c r="G105" s="140">
        <v>256</v>
      </c>
      <c r="H105" s="165">
        <f t="shared" si="2"/>
        <v>2007</v>
      </c>
      <c r="I105" s="140">
        <v>1303</v>
      </c>
      <c r="J105" s="415">
        <f t="shared" si="3"/>
        <v>0.6492277030393623</v>
      </c>
    </row>
    <row r="106" spans="1:10" ht="12.75">
      <c r="A106" s="91">
        <v>1916</v>
      </c>
      <c r="B106" s="136">
        <v>443</v>
      </c>
      <c r="C106" s="136">
        <v>537</v>
      </c>
      <c r="D106" s="136">
        <v>819</v>
      </c>
      <c r="E106" s="136">
        <v>165</v>
      </c>
      <c r="F106" s="140">
        <v>1352</v>
      </c>
      <c r="G106" s="140">
        <v>214</v>
      </c>
      <c r="H106" s="165">
        <f t="shared" si="2"/>
        <v>1566</v>
      </c>
      <c r="I106" s="140">
        <v>1006</v>
      </c>
      <c r="J106" s="415">
        <f t="shared" si="3"/>
        <v>0.6424010217113666</v>
      </c>
    </row>
    <row r="107" spans="1:10" ht="12.75">
      <c r="A107" s="91">
        <v>1917</v>
      </c>
      <c r="B107" s="136">
        <v>407</v>
      </c>
      <c r="C107" s="136">
        <v>493</v>
      </c>
      <c r="D107" s="136">
        <v>816</v>
      </c>
      <c r="E107" s="136">
        <v>94</v>
      </c>
      <c r="F107" s="140">
        <v>1190</v>
      </c>
      <c r="G107" s="140">
        <v>162</v>
      </c>
      <c r="H107" s="165">
        <f t="shared" si="2"/>
        <v>1352</v>
      </c>
      <c r="I107" s="140">
        <v>917</v>
      </c>
      <c r="J107" s="415">
        <f t="shared" si="3"/>
        <v>0.6782544378698225</v>
      </c>
    </row>
    <row r="108" spans="1:10" ht="12.75">
      <c r="A108" s="91">
        <v>1918</v>
      </c>
      <c r="B108" s="136">
        <v>849</v>
      </c>
      <c r="C108" s="136">
        <v>965</v>
      </c>
      <c r="D108" s="136">
        <v>1515</v>
      </c>
      <c r="E108" s="136">
        <v>319</v>
      </c>
      <c r="F108" s="140">
        <v>2206</v>
      </c>
      <c r="G108" s="140">
        <v>170</v>
      </c>
      <c r="H108" s="165">
        <f t="shared" si="2"/>
        <v>2376</v>
      </c>
      <c r="I108" s="140">
        <v>1850</v>
      </c>
      <c r="J108" s="415">
        <f t="shared" si="3"/>
        <v>0.7786195286195287</v>
      </c>
    </row>
    <row r="109" spans="1:10" ht="12.75">
      <c r="A109" s="91">
        <v>1919</v>
      </c>
      <c r="B109" s="156">
        <v>638</v>
      </c>
      <c r="C109" s="156">
        <v>886</v>
      </c>
      <c r="D109" s="156">
        <v>1337</v>
      </c>
      <c r="E109" s="156">
        <v>198</v>
      </c>
      <c r="F109" s="140">
        <v>1795</v>
      </c>
      <c r="G109" s="140">
        <v>177</v>
      </c>
      <c r="H109" s="165">
        <f t="shared" si="2"/>
        <v>1972</v>
      </c>
      <c r="I109" s="140">
        <v>1554</v>
      </c>
      <c r="J109" s="415">
        <f t="shared" si="3"/>
        <v>0.7880324543610547</v>
      </c>
    </row>
    <row r="110" spans="1:10" ht="12.75">
      <c r="A110" s="91">
        <v>1920</v>
      </c>
      <c r="B110" s="156">
        <v>342</v>
      </c>
      <c r="C110" s="156">
        <v>369</v>
      </c>
      <c r="D110" s="156">
        <v>574</v>
      </c>
      <c r="E110" s="156">
        <v>137</v>
      </c>
      <c r="F110" s="140">
        <v>889</v>
      </c>
      <c r="G110" s="140">
        <v>32</v>
      </c>
      <c r="H110" s="165">
        <f t="shared" si="2"/>
        <v>921</v>
      </c>
      <c r="I110" s="140">
        <v>720</v>
      </c>
      <c r="J110" s="415">
        <f t="shared" si="3"/>
        <v>0.7817589576547231</v>
      </c>
    </row>
    <row r="111" spans="1:10" ht="12.75">
      <c r="A111" s="90">
        <v>2001</v>
      </c>
      <c r="B111" s="151">
        <v>678</v>
      </c>
      <c r="C111" s="151">
        <v>584</v>
      </c>
      <c r="D111" s="151">
        <v>721</v>
      </c>
      <c r="E111" s="151">
        <v>535</v>
      </c>
      <c r="F111" s="152">
        <v>1759</v>
      </c>
      <c r="G111" s="152">
        <v>209</v>
      </c>
      <c r="H111" s="164">
        <f t="shared" si="2"/>
        <v>1968</v>
      </c>
      <c r="I111" s="152">
        <v>1273</v>
      </c>
      <c r="J111" s="414">
        <f t="shared" si="3"/>
        <v>0.646849593495935</v>
      </c>
    </row>
    <row r="112" spans="1:10" ht="12.75">
      <c r="A112" s="90">
        <v>2002</v>
      </c>
      <c r="B112" s="151">
        <v>628</v>
      </c>
      <c r="C112" s="151">
        <v>542</v>
      </c>
      <c r="D112" s="151">
        <v>755</v>
      </c>
      <c r="E112" s="151">
        <v>417</v>
      </c>
      <c r="F112" s="152">
        <v>1515</v>
      </c>
      <c r="G112" s="152">
        <v>157</v>
      </c>
      <c r="H112" s="164">
        <f t="shared" si="2"/>
        <v>1672</v>
      </c>
      <c r="I112" s="152">
        <v>1183</v>
      </c>
      <c r="J112" s="414">
        <f t="shared" si="3"/>
        <v>0.7075358851674641</v>
      </c>
    </row>
    <row r="113" spans="1:10" ht="12.75">
      <c r="A113" s="90">
        <v>2003</v>
      </c>
      <c r="B113" s="151">
        <v>775</v>
      </c>
      <c r="C113" s="151">
        <v>772</v>
      </c>
      <c r="D113" s="151">
        <v>875</v>
      </c>
      <c r="E113" s="151">
        <v>664</v>
      </c>
      <c r="F113" s="152">
        <v>2110</v>
      </c>
      <c r="G113" s="152">
        <v>167</v>
      </c>
      <c r="H113" s="164">
        <f t="shared" si="2"/>
        <v>2277</v>
      </c>
      <c r="I113" s="152">
        <v>1567</v>
      </c>
      <c r="J113" s="414">
        <f t="shared" si="3"/>
        <v>0.6881862099253404</v>
      </c>
    </row>
    <row r="114" spans="1:10" ht="12.75">
      <c r="A114" s="90">
        <v>2004</v>
      </c>
      <c r="B114" s="151">
        <v>725</v>
      </c>
      <c r="C114" s="151">
        <v>772</v>
      </c>
      <c r="D114" s="151">
        <v>911</v>
      </c>
      <c r="E114" s="151">
        <v>584</v>
      </c>
      <c r="F114" s="152">
        <v>2044</v>
      </c>
      <c r="G114" s="152">
        <v>218</v>
      </c>
      <c r="H114" s="164">
        <f t="shared" si="2"/>
        <v>2262</v>
      </c>
      <c r="I114" s="152">
        <v>1519</v>
      </c>
      <c r="J114" s="414">
        <f t="shared" si="3"/>
        <v>0.6715296198054819</v>
      </c>
    </row>
    <row r="115" spans="1:10" ht="12.75">
      <c r="A115" s="90">
        <v>2005</v>
      </c>
      <c r="B115" s="154">
        <v>707</v>
      </c>
      <c r="C115" s="154">
        <v>747</v>
      </c>
      <c r="D115" s="154">
        <v>886</v>
      </c>
      <c r="E115" s="154">
        <v>561</v>
      </c>
      <c r="F115" s="152">
        <v>1987</v>
      </c>
      <c r="G115" s="152">
        <v>209</v>
      </c>
      <c r="H115" s="164">
        <f t="shared" si="2"/>
        <v>2196</v>
      </c>
      <c r="I115" s="152">
        <v>1476</v>
      </c>
      <c r="J115" s="414">
        <f t="shared" si="3"/>
        <v>0.6721311475409836</v>
      </c>
    </row>
    <row r="116" spans="1:10" ht="12.75">
      <c r="A116" s="90">
        <v>2006</v>
      </c>
      <c r="B116" s="154">
        <v>835</v>
      </c>
      <c r="C116" s="154">
        <v>794</v>
      </c>
      <c r="D116" s="154">
        <v>968</v>
      </c>
      <c r="E116" s="154">
        <v>650</v>
      </c>
      <c r="F116" s="152">
        <v>2154</v>
      </c>
      <c r="G116" s="152">
        <v>177</v>
      </c>
      <c r="H116" s="164">
        <f t="shared" si="2"/>
        <v>2331</v>
      </c>
      <c r="I116" s="152">
        <v>1648</v>
      </c>
      <c r="J116" s="414">
        <f t="shared" si="3"/>
        <v>0.706992706992707</v>
      </c>
    </row>
    <row r="117" spans="1:10" ht="12.75">
      <c r="A117" s="90">
        <v>2007</v>
      </c>
      <c r="B117" s="154">
        <v>670</v>
      </c>
      <c r="C117" s="154">
        <v>609</v>
      </c>
      <c r="D117" s="154">
        <v>766</v>
      </c>
      <c r="E117" s="154">
        <v>507</v>
      </c>
      <c r="F117" s="155">
        <v>1661</v>
      </c>
      <c r="G117" s="155">
        <v>173</v>
      </c>
      <c r="H117" s="164">
        <f t="shared" si="2"/>
        <v>1834</v>
      </c>
      <c r="I117" s="155">
        <v>1290</v>
      </c>
      <c r="J117" s="414">
        <f t="shared" si="3"/>
        <v>0.7033805888767721</v>
      </c>
    </row>
    <row r="118" spans="1:10" ht="12.75">
      <c r="A118" s="90">
        <v>2008</v>
      </c>
      <c r="B118" s="154">
        <v>436</v>
      </c>
      <c r="C118" s="154">
        <v>423</v>
      </c>
      <c r="D118" s="154">
        <v>521</v>
      </c>
      <c r="E118" s="154">
        <v>333</v>
      </c>
      <c r="F118" s="155">
        <v>1168</v>
      </c>
      <c r="G118" s="155">
        <v>195</v>
      </c>
      <c r="H118" s="164">
        <f t="shared" si="2"/>
        <v>1363</v>
      </c>
      <c r="I118" s="155">
        <v>872</v>
      </c>
      <c r="J118" s="414">
        <f t="shared" si="3"/>
        <v>0.6397652237710931</v>
      </c>
    </row>
    <row r="119" spans="1:10" ht="12.75">
      <c r="A119" s="90">
        <v>2009</v>
      </c>
      <c r="B119" s="151">
        <v>814</v>
      </c>
      <c r="C119" s="151">
        <v>726</v>
      </c>
      <c r="D119" s="151">
        <v>976</v>
      </c>
      <c r="E119" s="151">
        <v>559</v>
      </c>
      <c r="F119" s="155">
        <v>2065</v>
      </c>
      <c r="G119" s="155">
        <v>281</v>
      </c>
      <c r="H119" s="164">
        <f t="shared" si="2"/>
        <v>2346</v>
      </c>
      <c r="I119" s="155">
        <v>1556</v>
      </c>
      <c r="J119" s="414">
        <f t="shared" si="3"/>
        <v>0.6632566069906224</v>
      </c>
    </row>
    <row r="120" spans="1:10" ht="12.75">
      <c r="A120" s="90">
        <v>2010</v>
      </c>
      <c r="B120" s="151">
        <v>662</v>
      </c>
      <c r="C120" s="151">
        <v>632</v>
      </c>
      <c r="D120" s="151">
        <v>791</v>
      </c>
      <c r="E120" s="151">
        <v>495</v>
      </c>
      <c r="F120" s="155">
        <v>1708</v>
      </c>
      <c r="G120" s="155">
        <v>187</v>
      </c>
      <c r="H120" s="164">
        <f t="shared" si="2"/>
        <v>1895</v>
      </c>
      <c r="I120" s="155">
        <v>1302</v>
      </c>
      <c r="J120" s="414">
        <f t="shared" si="3"/>
        <v>0.6870712401055409</v>
      </c>
    </row>
    <row r="121" spans="1:10" ht="12.75">
      <c r="A121" s="90">
        <v>2011</v>
      </c>
      <c r="B121" s="154">
        <v>728</v>
      </c>
      <c r="C121" s="154">
        <v>683</v>
      </c>
      <c r="D121" s="154">
        <v>892</v>
      </c>
      <c r="E121" s="154">
        <v>518</v>
      </c>
      <c r="F121" s="152">
        <v>1814</v>
      </c>
      <c r="G121" s="152">
        <v>270</v>
      </c>
      <c r="H121" s="164">
        <f t="shared" si="2"/>
        <v>2084</v>
      </c>
      <c r="I121" s="152">
        <v>1428</v>
      </c>
      <c r="J121" s="414">
        <f t="shared" si="3"/>
        <v>0.6852207293666027</v>
      </c>
    </row>
    <row r="122" spans="1:10" ht="12.75">
      <c r="A122" s="90">
        <v>2012</v>
      </c>
      <c r="B122" s="151">
        <v>531</v>
      </c>
      <c r="C122" s="151">
        <v>431</v>
      </c>
      <c r="D122" s="151">
        <v>663</v>
      </c>
      <c r="E122" s="151">
        <v>300</v>
      </c>
      <c r="F122" s="152">
        <v>1413</v>
      </c>
      <c r="G122" s="152">
        <v>179</v>
      </c>
      <c r="H122" s="164">
        <f t="shared" si="2"/>
        <v>1592</v>
      </c>
      <c r="I122" s="152">
        <v>975</v>
      </c>
      <c r="J122" s="414">
        <f t="shared" si="3"/>
        <v>0.6124371859296482</v>
      </c>
    </row>
    <row r="123" spans="1:10" ht="12.75">
      <c r="A123" s="90">
        <v>2013</v>
      </c>
      <c r="B123" s="154">
        <v>598</v>
      </c>
      <c r="C123" s="154">
        <v>550</v>
      </c>
      <c r="D123" s="154">
        <v>749</v>
      </c>
      <c r="E123" s="154">
        <v>392</v>
      </c>
      <c r="F123" s="155">
        <v>1470</v>
      </c>
      <c r="G123" s="155">
        <v>136</v>
      </c>
      <c r="H123" s="164">
        <f t="shared" si="2"/>
        <v>1606</v>
      </c>
      <c r="I123" s="155">
        <v>1158</v>
      </c>
      <c r="J123" s="414">
        <f t="shared" si="3"/>
        <v>0.7210460772104608</v>
      </c>
    </row>
    <row r="124" spans="1:10" ht="12.75">
      <c r="A124" s="90">
        <v>2014</v>
      </c>
      <c r="B124" s="154">
        <v>642</v>
      </c>
      <c r="C124" s="154">
        <v>668</v>
      </c>
      <c r="D124" s="154">
        <v>771</v>
      </c>
      <c r="E124" s="154">
        <v>522</v>
      </c>
      <c r="F124" s="155">
        <v>1717</v>
      </c>
      <c r="G124" s="155">
        <v>140</v>
      </c>
      <c r="H124" s="164">
        <f t="shared" si="2"/>
        <v>1857</v>
      </c>
      <c r="I124" s="155">
        <v>1321</v>
      </c>
      <c r="J124" s="414">
        <f t="shared" si="3"/>
        <v>0.7113624124932687</v>
      </c>
    </row>
    <row r="125" spans="1:10" ht="12.75">
      <c r="A125" s="90">
        <v>2015</v>
      </c>
      <c r="B125" s="154">
        <v>603</v>
      </c>
      <c r="C125" s="154">
        <v>518</v>
      </c>
      <c r="D125" s="154">
        <v>777</v>
      </c>
      <c r="E125" s="154">
        <v>339</v>
      </c>
      <c r="F125" s="155">
        <v>1614</v>
      </c>
      <c r="G125" s="155">
        <v>223</v>
      </c>
      <c r="H125" s="164">
        <f t="shared" si="2"/>
        <v>1837</v>
      </c>
      <c r="I125" s="155">
        <v>1141</v>
      </c>
      <c r="J125" s="414">
        <f t="shared" si="3"/>
        <v>0.6211213935764834</v>
      </c>
    </row>
    <row r="126" spans="1:10" ht="12.75">
      <c r="A126" s="90">
        <v>2101</v>
      </c>
      <c r="B126" s="154">
        <v>880</v>
      </c>
      <c r="C126" s="154">
        <v>830</v>
      </c>
      <c r="D126" s="154">
        <v>997</v>
      </c>
      <c r="E126" s="154">
        <v>710</v>
      </c>
      <c r="F126" s="152">
        <v>2351</v>
      </c>
      <c r="G126" s="152">
        <v>208</v>
      </c>
      <c r="H126" s="164">
        <f t="shared" si="2"/>
        <v>2559</v>
      </c>
      <c r="I126" s="152">
        <v>1734</v>
      </c>
      <c r="J126" s="414">
        <f t="shared" si="3"/>
        <v>0.6776084407971864</v>
      </c>
    </row>
    <row r="127" spans="1:10" ht="12.75">
      <c r="A127" s="90">
        <v>2102</v>
      </c>
      <c r="B127" s="151">
        <v>782</v>
      </c>
      <c r="C127" s="151">
        <v>675</v>
      </c>
      <c r="D127" s="151">
        <v>885</v>
      </c>
      <c r="E127" s="151">
        <v>562</v>
      </c>
      <c r="F127" s="155">
        <v>2030</v>
      </c>
      <c r="G127" s="155">
        <v>216</v>
      </c>
      <c r="H127" s="164">
        <f t="shared" si="2"/>
        <v>2246</v>
      </c>
      <c r="I127" s="155">
        <v>1470</v>
      </c>
      <c r="J127" s="414">
        <f t="shared" si="3"/>
        <v>0.6544968833481746</v>
      </c>
    </row>
    <row r="128" spans="1:10" ht="12.75">
      <c r="A128" s="90">
        <v>2103</v>
      </c>
      <c r="B128" s="154">
        <v>563</v>
      </c>
      <c r="C128" s="154">
        <v>508</v>
      </c>
      <c r="D128" s="154">
        <v>669</v>
      </c>
      <c r="E128" s="154">
        <v>398</v>
      </c>
      <c r="F128" s="155">
        <v>1293</v>
      </c>
      <c r="G128" s="155">
        <v>150</v>
      </c>
      <c r="H128" s="164">
        <f t="shared" si="2"/>
        <v>1443</v>
      </c>
      <c r="I128" s="155">
        <v>1080</v>
      </c>
      <c r="J128" s="414">
        <f t="shared" si="3"/>
        <v>0.7484407484407485</v>
      </c>
    </row>
    <row r="129" spans="1:10" ht="12.75">
      <c r="A129" s="90">
        <v>2104</v>
      </c>
      <c r="B129" s="154">
        <v>733</v>
      </c>
      <c r="C129" s="154">
        <v>669</v>
      </c>
      <c r="D129" s="154">
        <v>868</v>
      </c>
      <c r="E129" s="154">
        <v>541</v>
      </c>
      <c r="F129" s="155">
        <v>1791</v>
      </c>
      <c r="G129" s="155">
        <v>177</v>
      </c>
      <c r="H129" s="164">
        <f t="shared" si="2"/>
        <v>1968</v>
      </c>
      <c r="I129" s="155">
        <v>1421</v>
      </c>
      <c r="J129" s="414">
        <f t="shared" si="3"/>
        <v>0.7220528455284553</v>
      </c>
    </row>
    <row r="130" spans="1:10" ht="12.75">
      <c r="A130" s="90">
        <v>2105</v>
      </c>
      <c r="B130" s="154">
        <v>432</v>
      </c>
      <c r="C130" s="154">
        <v>421</v>
      </c>
      <c r="D130" s="154">
        <v>527</v>
      </c>
      <c r="E130" s="154">
        <v>327</v>
      </c>
      <c r="F130" s="155">
        <v>1049</v>
      </c>
      <c r="G130" s="155">
        <v>81</v>
      </c>
      <c r="H130" s="164">
        <f t="shared" si="2"/>
        <v>1130</v>
      </c>
      <c r="I130" s="155">
        <v>863</v>
      </c>
      <c r="J130" s="414">
        <f t="shared" si="3"/>
        <v>0.763716814159292</v>
      </c>
    </row>
    <row r="131" spans="1:10" ht="12.75">
      <c r="A131" s="90">
        <v>2106</v>
      </c>
      <c r="B131" s="154">
        <v>866</v>
      </c>
      <c r="C131" s="154">
        <v>749</v>
      </c>
      <c r="D131" s="154">
        <v>981</v>
      </c>
      <c r="E131" s="154">
        <v>629</v>
      </c>
      <c r="F131" s="152">
        <v>2201</v>
      </c>
      <c r="G131" s="152">
        <v>212</v>
      </c>
      <c r="H131" s="164">
        <f t="shared" si="2"/>
        <v>2413</v>
      </c>
      <c r="I131" s="152">
        <v>1650</v>
      </c>
      <c r="J131" s="414">
        <f t="shared" si="3"/>
        <v>0.6837961044343142</v>
      </c>
    </row>
    <row r="132" spans="1:10" ht="12.75">
      <c r="A132" s="90">
        <v>2107</v>
      </c>
      <c r="B132" s="154">
        <v>680</v>
      </c>
      <c r="C132" s="154">
        <v>665</v>
      </c>
      <c r="D132" s="154">
        <v>814</v>
      </c>
      <c r="E132" s="154">
        <v>531</v>
      </c>
      <c r="F132" s="155">
        <v>1735</v>
      </c>
      <c r="G132" s="155">
        <v>169</v>
      </c>
      <c r="H132" s="164">
        <f t="shared" si="2"/>
        <v>1904</v>
      </c>
      <c r="I132" s="155">
        <v>1363</v>
      </c>
      <c r="J132" s="414">
        <f t="shared" si="3"/>
        <v>0.7158613445378151</v>
      </c>
    </row>
    <row r="133" spans="1:10" ht="12.75">
      <c r="A133" s="90">
        <v>2108</v>
      </c>
      <c r="B133" s="154">
        <v>572</v>
      </c>
      <c r="C133" s="154">
        <v>502</v>
      </c>
      <c r="D133" s="154">
        <v>692</v>
      </c>
      <c r="E133" s="154">
        <v>378</v>
      </c>
      <c r="F133" s="155">
        <v>1362</v>
      </c>
      <c r="G133" s="155">
        <v>122</v>
      </c>
      <c r="H133" s="164">
        <f t="shared" si="2"/>
        <v>1484</v>
      </c>
      <c r="I133" s="155">
        <v>1084</v>
      </c>
      <c r="J133" s="414">
        <f t="shared" si="3"/>
        <v>0.7304582210242587</v>
      </c>
    </row>
    <row r="134" spans="1:10" ht="12.75">
      <c r="A134" s="90">
        <v>2109</v>
      </c>
      <c r="B134" s="154">
        <v>697</v>
      </c>
      <c r="C134" s="154">
        <v>608</v>
      </c>
      <c r="D134" s="154">
        <v>930</v>
      </c>
      <c r="E134" s="154">
        <v>362</v>
      </c>
      <c r="F134" s="155">
        <v>1593</v>
      </c>
      <c r="G134" s="155">
        <v>222</v>
      </c>
      <c r="H134" s="164">
        <f t="shared" si="2"/>
        <v>1815</v>
      </c>
      <c r="I134" s="155">
        <v>1314</v>
      </c>
      <c r="J134" s="414">
        <f t="shared" si="3"/>
        <v>0.7239669421487603</v>
      </c>
    </row>
    <row r="135" spans="1:10" ht="12.75">
      <c r="A135" s="90">
        <v>2110</v>
      </c>
      <c r="B135" s="154">
        <v>351</v>
      </c>
      <c r="C135" s="154">
        <v>335</v>
      </c>
      <c r="D135" s="154">
        <v>388</v>
      </c>
      <c r="E135" s="154">
        <v>294</v>
      </c>
      <c r="F135" s="155">
        <v>870</v>
      </c>
      <c r="G135" s="155">
        <v>103</v>
      </c>
      <c r="H135" s="164">
        <f t="shared" si="2"/>
        <v>973</v>
      </c>
      <c r="I135" s="155">
        <v>695</v>
      </c>
      <c r="J135" s="414">
        <f t="shared" si="3"/>
        <v>0.7142857142857143</v>
      </c>
    </row>
    <row r="136" spans="1:10" ht="12.75">
      <c r="A136" s="90">
        <v>2111</v>
      </c>
      <c r="B136" s="154">
        <v>767</v>
      </c>
      <c r="C136" s="154">
        <v>769</v>
      </c>
      <c r="D136" s="154">
        <v>966</v>
      </c>
      <c r="E136" s="154">
        <v>573</v>
      </c>
      <c r="F136" s="155">
        <v>1912</v>
      </c>
      <c r="G136" s="155">
        <v>255</v>
      </c>
      <c r="H136" s="164">
        <f t="shared" si="2"/>
        <v>2167</v>
      </c>
      <c r="I136" s="155">
        <v>1564</v>
      </c>
      <c r="J136" s="414">
        <f t="shared" si="3"/>
        <v>0.721735117674204</v>
      </c>
    </row>
    <row r="137" spans="1:10" ht="12.75">
      <c r="A137" s="90">
        <v>2112</v>
      </c>
      <c r="B137" s="154">
        <v>1017</v>
      </c>
      <c r="C137" s="154">
        <v>861</v>
      </c>
      <c r="D137" s="154">
        <v>1207</v>
      </c>
      <c r="E137" s="154">
        <v>660</v>
      </c>
      <c r="F137" s="155">
        <v>2476</v>
      </c>
      <c r="G137" s="155">
        <v>293</v>
      </c>
      <c r="H137" s="164">
        <f t="shared" si="2"/>
        <v>2769</v>
      </c>
      <c r="I137" s="155">
        <v>1906</v>
      </c>
      <c r="J137" s="414">
        <f t="shared" si="3"/>
        <v>0.6883351390393644</v>
      </c>
    </row>
    <row r="138" spans="1:10" ht="12.75">
      <c r="A138" s="90">
        <v>2113</v>
      </c>
      <c r="B138" s="154">
        <v>646</v>
      </c>
      <c r="C138" s="154">
        <v>507</v>
      </c>
      <c r="D138" s="154">
        <v>713</v>
      </c>
      <c r="E138" s="154">
        <v>435</v>
      </c>
      <c r="F138" s="155">
        <v>1563</v>
      </c>
      <c r="G138" s="155">
        <v>148</v>
      </c>
      <c r="H138" s="164">
        <f t="shared" si="2"/>
        <v>1711</v>
      </c>
      <c r="I138" s="155">
        <v>1168</v>
      </c>
      <c r="J138" s="414">
        <f t="shared" si="3"/>
        <v>0.6826417299824664</v>
      </c>
    </row>
    <row r="139" spans="1:10" ht="12.75">
      <c r="A139" s="90">
        <v>2114</v>
      </c>
      <c r="B139" s="154">
        <v>778</v>
      </c>
      <c r="C139" s="154">
        <v>610</v>
      </c>
      <c r="D139" s="154">
        <v>919</v>
      </c>
      <c r="E139" s="154">
        <v>475</v>
      </c>
      <c r="F139" s="155">
        <v>1908</v>
      </c>
      <c r="G139" s="155">
        <v>196</v>
      </c>
      <c r="H139" s="164">
        <f t="shared" si="2"/>
        <v>2104</v>
      </c>
      <c r="I139" s="155">
        <v>1413</v>
      </c>
      <c r="J139" s="414">
        <f t="shared" si="3"/>
        <v>0.6715779467680608</v>
      </c>
    </row>
    <row r="140" spans="1:10" ht="12.75">
      <c r="A140" s="90">
        <v>2115</v>
      </c>
      <c r="B140" s="154">
        <v>790</v>
      </c>
      <c r="C140" s="154">
        <v>641</v>
      </c>
      <c r="D140" s="154">
        <v>931</v>
      </c>
      <c r="E140" s="154">
        <v>496</v>
      </c>
      <c r="F140" s="155">
        <v>2056</v>
      </c>
      <c r="G140" s="155">
        <v>293</v>
      </c>
      <c r="H140" s="164">
        <f aca="true" t="shared" si="4" ref="H140:H156">IF(G140&lt;&gt;0,G140+F140,"")</f>
        <v>2349</v>
      </c>
      <c r="I140" s="155">
        <v>1450</v>
      </c>
      <c r="J140" s="414">
        <f aca="true" t="shared" si="5" ref="J140:J156">IF(I140&lt;&gt;0,I140/H140,"")</f>
        <v>0.6172839506172839</v>
      </c>
    </row>
    <row r="141" spans="1:10" ht="12.75">
      <c r="A141" s="90">
        <v>2116</v>
      </c>
      <c r="B141" s="154">
        <v>564</v>
      </c>
      <c r="C141" s="154">
        <v>445</v>
      </c>
      <c r="D141" s="154">
        <v>690</v>
      </c>
      <c r="E141" s="154">
        <v>319</v>
      </c>
      <c r="F141" s="155">
        <v>1474</v>
      </c>
      <c r="G141" s="155">
        <v>217</v>
      </c>
      <c r="H141" s="164">
        <f t="shared" si="4"/>
        <v>1691</v>
      </c>
      <c r="I141" s="155">
        <v>1028</v>
      </c>
      <c r="J141" s="414">
        <f t="shared" si="5"/>
        <v>0.6079243051448847</v>
      </c>
    </row>
    <row r="142" spans="1:10" ht="12.75">
      <c r="A142" s="90">
        <v>2117</v>
      </c>
      <c r="B142" s="154">
        <v>550</v>
      </c>
      <c r="C142" s="154">
        <v>499</v>
      </c>
      <c r="D142" s="154">
        <v>665</v>
      </c>
      <c r="E142" s="154">
        <v>374</v>
      </c>
      <c r="F142" s="155">
        <v>1274</v>
      </c>
      <c r="G142" s="155">
        <v>269</v>
      </c>
      <c r="H142" s="164">
        <f t="shared" si="4"/>
        <v>1543</v>
      </c>
      <c r="I142" s="155">
        <v>1071</v>
      </c>
      <c r="J142" s="414">
        <f t="shared" si="5"/>
        <v>0.6941023979261179</v>
      </c>
    </row>
    <row r="143" spans="1:10" ht="12.75">
      <c r="A143" s="90">
        <v>2201</v>
      </c>
      <c r="B143" s="154">
        <v>678</v>
      </c>
      <c r="C143" s="154">
        <v>630</v>
      </c>
      <c r="D143" s="154">
        <v>762</v>
      </c>
      <c r="E143" s="154">
        <v>549</v>
      </c>
      <c r="F143" s="155">
        <v>1804</v>
      </c>
      <c r="G143" s="155">
        <v>268</v>
      </c>
      <c r="H143" s="164">
        <f t="shared" si="4"/>
        <v>2072</v>
      </c>
      <c r="I143" s="155">
        <v>1325</v>
      </c>
      <c r="J143" s="414">
        <f t="shared" si="5"/>
        <v>0.6394787644787645</v>
      </c>
    </row>
    <row r="144" spans="1:10" ht="12.75">
      <c r="A144" s="90">
        <v>2202</v>
      </c>
      <c r="B144" s="154">
        <v>592</v>
      </c>
      <c r="C144" s="154">
        <v>524</v>
      </c>
      <c r="D144" s="154">
        <v>652</v>
      </c>
      <c r="E144" s="154">
        <v>466</v>
      </c>
      <c r="F144" s="155">
        <v>1475</v>
      </c>
      <c r="G144" s="155">
        <v>210</v>
      </c>
      <c r="H144" s="164">
        <f t="shared" si="4"/>
        <v>1685</v>
      </c>
      <c r="I144" s="155">
        <v>1140</v>
      </c>
      <c r="J144" s="414">
        <f t="shared" si="5"/>
        <v>0.6765578635014837</v>
      </c>
    </row>
    <row r="145" spans="1:10" ht="12.75">
      <c r="A145" s="90">
        <v>2203</v>
      </c>
      <c r="B145" s="151">
        <v>608</v>
      </c>
      <c r="C145" s="151">
        <v>566</v>
      </c>
      <c r="D145" s="151">
        <v>779</v>
      </c>
      <c r="E145" s="151">
        <v>385</v>
      </c>
      <c r="F145" s="155">
        <v>1670</v>
      </c>
      <c r="G145" s="155">
        <v>227</v>
      </c>
      <c r="H145" s="164">
        <f t="shared" si="4"/>
        <v>1897</v>
      </c>
      <c r="I145" s="155">
        <v>1196</v>
      </c>
      <c r="J145" s="414">
        <f t="shared" si="5"/>
        <v>0.6304691618344754</v>
      </c>
    </row>
    <row r="146" spans="1:10" ht="12.75">
      <c r="A146" s="90">
        <v>2204</v>
      </c>
      <c r="B146" s="151">
        <v>655</v>
      </c>
      <c r="C146" s="151">
        <v>546</v>
      </c>
      <c r="D146" s="151">
        <v>738</v>
      </c>
      <c r="E146" s="151">
        <v>460</v>
      </c>
      <c r="F146" s="155">
        <v>1729</v>
      </c>
      <c r="G146" s="155">
        <v>168</v>
      </c>
      <c r="H146" s="164">
        <f t="shared" si="4"/>
        <v>1897</v>
      </c>
      <c r="I146" s="155">
        <v>1212</v>
      </c>
      <c r="J146" s="414">
        <f t="shared" si="5"/>
        <v>0.6389035318924617</v>
      </c>
    </row>
    <row r="147" spans="1:10" ht="12.75">
      <c r="A147" s="90">
        <v>2205</v>
      </c>
      <c r="B147" s="151">
        <v>477</v>
      </c>
      <c r="C147" s="151">
        <v>430</v>
      </c>
      <c r="D147" s="151">
        <v>507</v>
      </c>
      <c r="E147" s="151">
        <v>393</v>
      </c>
      <c r="F147" s="155">
        <v>1156</v>
      </c>
      <c r="G147" s="155">
        <v>108</v>
      </c>
      <c r="H147" s="164">
        <f t="shared" si="4"/>
        <v>1264</v>
      </c>
      <c r="I147" s="155">
        <v>921</v>
      </c>
      <c r="J147" s="414">
        <f t="shared" si="5"/>
        <v>0.7286392405063291</v>
      </c>
    </row>
    <row r="148" spans="1:10" ht="12.75">
      <c r="A148" s="90">
        <v>2206</v>
      </c>
      <c r="B148" s="151">
        <v>818</v>
      </c>
      <c r="C148" s="151">
        <v>763</v>
      </c>
      <c r="D148" s="151">
        <v>912</v>
      </c>
      <c r="E148" s="151">
        <v>674</v>
      </c>
      <c r="F148" s="152">
        <v>2068</v>
      </c>
      <c r="G148" s="152">
        <v>292</v>
      </c>
      <c r="H148" s="164">
        <f t="shared" si="4"/>
        <v>2360</v>
      </c>
      <c r="I148" s="152">
        <v>1606</v>
      </c>
      <c r="J148" s="414">
        <f t="shared" si="5"/>
        <v>0.6805084745762712</v>
      </c>
    </row>
    <row r="149" spans="1:10" ht="12.75">
      <c r="A149" s="90">
        <v>2207</v>
      </c>
      <c r="B149" s="151">
        <v>851</v>
      </c>
      <c r="C149" s="151">
        <v>805</v>
      </c>
      <c r="D149" s="151">
        <v>802</v>
      </c>
      <c r="E149" s="151">
        <v>844</v>
      </c>
      <c r="F149" s="152">
        <v>2127</v>
      </c>
      <c r="G149" s="152">
        <v>287</v>
      </c>
      <c r="H149" s="164">
        <f t="shared" si="4"/>
        <v>2414</v>
      </c>
      <c r="I149" s="152">
        <v>1669</v>
      </c>
      <c r="J149" s="414">
        <f t="shared" si="5"/>
        <v>0.6913835956917979</v>
      </c>
    </row>
    <row r="150" spans="1:10" ht="12.75">
      <c r="A150" s="90">
        <v>2208</v>
      </c>
      <c r="B150" s="151">
        <v>894</v>
      </c>
      <c r="C150" s="151">
        <v>718</v>
      </c>
      <c r="D150" s="151">
        <v>944</v>
      </c>
      <c r="E150" s="151">
        <v>657</v>
      </c>
      <c r="F150" s="152">
        <v>2348</v>
      </c>
      <c r="G150" s="152">
        <v>281</v>
      </c>
      <c r="H150" s="164">
        <f t="shared" si="4"/>
        <v>2629</v>
      </c>
      <c r="I150" s="152">
        <v>1627</v>
      </c>
      <c r="J150" s="414">
        <f t="shared" si="5"/>
        <v>0.6188664891593761</v>
      </c>
    </row>
    <row r="151" spans="1:10" ht="12.75">
      <c r="A151" s="90">
        <v>2209</v>
      </c>
      <c r="B151" s="151">
        <v>516</v>
      </c>
      <c r="C151" s="151">
        <v>338</v>
      </c>
      <c r="D151" s="151">
        <v>510</v>
      </c>
      <c r="E151" s="151">
        <v>342</v>
      </c>
      <c r="F151" s="152">
        <v>1311</v>
      </c>
      <c r="G151" s="152">
        <v>155</v>
      </c>
      <c r="H151" s="164">
        <f t="shared" si="4"/>
        <v>1466</v>
      </c>
      <c r="I151" s="152">
        <v>864</v>
      </c>
      <c r="J151" s="414">
        <f t="shared" si="5"/>
        <v>0.5893587994542974</v>
      </c>
    </row>
    <row r="152" spans="1:10" ht="12.75">
      <c r="A152" s="90">
        <v>2210</v>
      </c>
      <c r="B152" s="157">
        <v>675</v>
      </c>
      <c r="C152" s="157">
        <v>523</v>
      </c>
      <c r="D152" s="157">
        <v>712</v>
      </c>
      <c r="E152" s="157">
        <v>475</v>
      </c>
      <c r="F152" s="152">
        <v>1839</v>
      </c>
      <c r="G152" s="152">
        <v>203</v>
      </c>
      <c r="H152" s="164">
        <f t="shared" si="4"/>
        <v>2042</v>
      </c>
      <c r="I152" s="152">
        <v>1213</v>
      </c>
      <c r="J152" s="414">
        <f t="shared" si="5"/>
        <v>0.5940254652301665</v>
      </c>
    </row>
    <row r="153" spans="1:10" ht="12.75">
      <c r="A153" s="160">
        <v>2211</v>
      </c>
      <c r="B153" s="157">
        <v>653</v>
      </c>
      <c r="C153" s="157">
        <v>588</v>
      </c>
      <c r="D153" s="157">
        <v>657</v>
      </c>
      <c r="E153" s="157">
        <v>579</v>
      </c>
      <c r="F153" s="152">
        <v>1780</v>
      </c>
      <c r="G153" s="152">
        <v>210</v>
      </c>
      <c r="H153" s="164">
        <f t="shared" si="4"/>
        <v>1990</v>
      </c>
      <c r="I153" s="152">
        <v>1253</v>
      </c>
      <c r="J153" s="414">
        <f t="shared" si="5"/>
        <v>0.6296482412060301</v>
      </c>
    </row>
    <row r="154" spans="1:10" ht="12.75">
      <c r="A154" s="90">
        <v>2212</v>
      </c>
      <c r="B154" s="157">
        <v>656</v>
      </c>
      <c r="C154" s="157">
        <v>466</v>
      </c>
      <c r="D154" s="157">
        <v>579</v>
      </c>
      <c r="E154" s="157">
        <v>526</v>
      </c>
      <c r="F154" s="152">
        <v>1445</v>
      </c>
      <c r="G154" s="152">
        <v>120</v>
      </c>
      <c r="H154" s="164">
        <f t="shared" si="4"/>
        <v>1565</v>
      </c>
      <c r="I154" s="152">
        <v>1127</v>
      </c>
      <c r="J154" s="414">
        <f t="shared" si="5"/>
        <v>0.7201277955271566</v>
      </c>
    </row>
    <row r="155" spans="1:10" ht="12.75">
      <c r="A155" s="93">
        <v>2213</v>
      </c>
      <c r="B155" s="157">
        <v>51</v>
      </c>
      <c r="C155" s="157">
        <v>42</v>
      </c>
      <c r="D155" s="157">
        <v>29</v>
      </c>
      <c r="E155" s="157">
        <v>63</v>
      </c>
      <c r="F155" s="152">
        <v>125</v>
      </c>
      <c r="G155" s="152">
        <v>12</v>
      </c>
      <c r="H155" s="164">
        <f t="shared" si="4"/>
        <v>137</v>
      </c>
      <c r="I155" s="152">
        <v>95</v>
      </c>
      <c r="J155" s="414">
        <f t="shared" si="5"/>
        <v>0.6934306569343066</v>
      </c>
    </row>
    <row r="156" spans="1:10" ht="12.75">
      <c r="A156" s="94">
        <v>2214</v>
      </c>
      <c r="B156" s="157">
        <v>516</v>
      </c>
      <c r="C156" s="157">
        <v>378</v>
      </c>
      <c r="D156" s="157">
        <v>483</v>
      </c>
      <c r="E156" s="157">
        <v>409</v>
      </c>
      <c r="F156" s="158">
        <v>1225</v>
      </c>
      <c r="G156" s="158">
        <v>114</v>
      </c>
      <c r="H156" s="164">
        <f t="shared" si="4"/>
        <v>1339</v>
      </c>
      <c r="I156" s="158">
        <v>905</v>
      </c>
      <c r="J156" s="417">
        <f t="shared" si="5"/>
        <v>0.6758775205377147</v>
      </c>
    </row>
    <row r="157" spans="1:10" ht="12.75">
      <c r="A157" s="32" t="s">
        <v>2</v>
      </c>
      <c r="B157" s="330">
        <f aca="true" t="shared" si="6" ref="B157:I157">SUM(B7:B156)</f>
        <v>97835</v>
      </c>
      <c r="C157" s="330">
        <f t="shared" si="6"/>
        <v>91405</v>
      </c>
      <c r="D157" s="330">
        <f t="shared" si="6"/>
        <v>131918</v>
      </c>
      <c r="E157" s="330">
        <f t="shared" si="6"/>
        <v>57475</v>
      </c>
      <c r="F157" s="185">
        <f t="shared" si="6"/>
        <v>245903</v>
      </c>
      <c r="G157" s="185">
        <f t="shared" si="6"/>
        <v>28363</v>
      </c>
      <c r="H157" s="185">
        <f t="shared" si="6"/>
        <v>274266</v>
      </c>
      <c r="I157" s="185">
        <f t="shared" si="6"/>
        <v>192303</v>
      </c>
      <c r="J157" s="410">
        <f>IF(H157&lt;&gt;0,I157/H157,"")</f>
        <v>0.7011550830215921</v>
      </c>
    </row>
    <row r="158" spans="1:10" ht="17.25" customHeight="1" thickBot="1">
      <c r="A158" s="79"/>
      <c r="B158" s="430"/>
      <c r="C158" s="430"/>
      <c r="D158" s="430"/>
      <c r="E158" s="430"/>
      <c r="F158" s="203"/>
      <c r="G158" s="203"/>
      <c r="H158" s="203"/>
      <c r="I158" s="203"/>
      <c r="J158" s="431"/>
    </row>
    <row r="159" spans="1:10" ht="13.5" thickBot="1">
      <c r="A159" s="18" t="s">
        <v>3</v>
      </c>
      <c r="B159" s="432"/>
      <c r="C159" s="432"/>
      <c r="D159" s="432"/>
      <c r="E159" s="432"/>
      <c r="F159" s="432"/>
      <c r="G159" s="432"/>
      <c r="H159" s="432"/>
      <c r="I159" s="432"/>
      <c r="J159" s="433"/>
    </row>
    <row r="160" spans="1:10" ht="12.75">
      <c r="A160" s="19" t="s">
        <v>345</v>
      </c>
      <c r="B160" s="232">
        <v>78</v>
      </c>
      <c r="C160" s="188">
        <v>62</v>
      </c>
      <c r="D160" s="167">
        <v>77</v>
      </c>
      <c r="E160" s="188">
        <v>60</v>
      </c>
      <c r="F160" s="188">
        <v>226</v>
      </c>
      <c r="G160" s="169">
        <v>16</v>
      </c>
      <c r="H160" s="197">
        <f aca="true" t="shared" si="7" ref="H160:H165">IF(G160&lt;&gt;0,G160+F160,"")</f>
        <v>242</v>
      </c>
      <c r="I160" s="169">
        <v>146</v>
      </c>
      <c r="J160" s="415">
        <f aca="true" t="shared" si="8" ref="J160:J165">IF(I160&lt;&gt;0,I160/H160,"")</f>
        <v>0.6033057851239669</v>
      </c>
    </row>
    <row r="161" spans="1:10" ht="12.75">
      <c r="A161" s="19" t="s">
        <v>346</v>
      </c>
      <c r="B161" s="257">
        <v>199</v>
      </c>
      <c r="C161" s="190">
        <v>133</v>
      </c>
      <c r="D161" s="170">
        <v>186</v>
      </c>
      <c r="E161" s="190">
        <v>141</v>
      </c>
      <c r="F161" s="190">
        <v>620</v>
      </c>
      <c r="G161" s="175">
        <v>44</v>
      </c>
      <c r="H161" s="198">
        <f t="shared" si="7"/>
        <v>664</v>
      </c>
      <c r="I161" s="175">
        <v>338</v>
      </c>
      <c r="J161" s="415">
        <f t="shared" si="8"/>
        <v>0.5090361445783133</v>
      </c>
    </row>
    <row r="162" spans="1:10" ht="12.75">
      <c r="A162" s="71" t="s">
        <v>566</v>
      </c>
      <c r="B162" s="257">
        <v>242</v>
      </c>
      <c r="C162" s="190">
        <v>151</v>
      </c>
      <c r="D162" s="170">
        <v>244</v>
      </c>
      <c r="E162" s="190">
        <v>144</v>
      </c>
      <c r="F162" s="190">
        <v>692</v>
      </c>
      <c r="G162" s="175">
        <v>43</v>
      </c>
      <c r="H162" s="198">
        <f t="shared" si="7"/>
        <v>735</v>
      </c>
      <c r="I162" s="175">
        <v>399</v>
      </c>
      <c r="J162" s="415">
        <f t="shared" si="8"/>
        <v>0.5428571428571428</v>
      </c>
    </row>
    <row r="163" spans="1:10" ht="12.75">
      <c r="A163" s="19" t="s">
        <v>347</v>
      </c>
      <c r="B163" s="257">
        <v>21</v>
      </c>
      <c r="C163" s="190">
        <v>14</v>
      </c>
      <c r="D163" s="170">
        <v>13</v>
      </c>
      <c r="E163" s="190">
        <v>20</v>
      </c>
      <c r="F163" s="190">
        <v>47</v>
      </c>
      <c r="G163" s="175">
        <v>0</v>
      </c>
      <c r="H163" s="198">
        <v>47</v>
      </c>
      <c r="I163" s="175">
        <v>36</v>
      </c>
      <c r="J163" s="415">
        <f t="shared" si="8"/>
        <v>0.7659574468085106</v>
      </c>
    </row>
    <row r="164" spans="1:10" ht="12.75">
      <c r="A164" s="19" t="s">
        <v>348</v>
      </c>
      <c r="B164" s="257">
        <v>306</v>
      </c>
      <c r="C164" s="190">
        <v>225</v>
      </c>
      <c r="D164" s="170">
        <v>349</v>
      </c>
      <c r="E164" s="190">
        <v>184</v>
      </c>
      <c r="F164" s="190">
        <v>950</v>
      </c>
      <c r="G164" s="175">
        <v>72</v>
      </c>
      <c r="H164" s="198">
        <f t="shared" si="7"/>
        <v>1022</v>
      </c>
      <c r="I164" s="175">
        <v>538</v>
      </c>
      <c r="J164" s="415">
        <f t="shared" si="8"/>
        <v>0.5264187866927593</v>
      </c>
    </row>
    <row r="165" spans="1:10" ht="12.75">
      <c r="A165" s="19" t="s">
        <v>349</v>
      </c>
      <c r="B165" s="257">
        <v>23</v>
      </c>
      <c r="C165" s="190">
        <v>16</v>
      </c>
      <c r="D165" s="170">
        <v>24</v>
      </c>
      <c r="E165" s="190">
        <v>16</v>
      </c>
      <c r="F165" s="190">
        <v>59</v>
      </c>
      <c r="G165" s="175">
        <v>3</v>
      </c>
      <c r="H165" s="198">
        <f t="shared" si="7"/>
        <v>62</v>
      </c>
      <c r="I165" s="175">
        <v>40</v>
      </c>
      <c r="J165" s="415">
        <f t="shared" si="8"/>
        <v>0.6451612903225806</v>
      </c>
    </row>
    <row r="166" spans="1:10" ht="12.75">
      <c r="A166" s="19" t="s">
        <v>371</v>
      </c>
      <c r="B166" s="262">
        <v>205</v>
      </c>
      <c r="C166" s="190">
        <v>203</v>
      </c>
      <c r="D166" s="178">
        <v>233</v>
      </c>
      <c r="E166" s="192">
        <v>174</v>
      </c>
      <c r="F166" s="199"/>
      <c r="G166" s="199"/>
      <c r="H166" s="200"/>
      <c r="I166" s="175">
        <v>420</v>
      </c>
      <c r="J166" s="414"/>
    </row>
    <row r="167" spans="1:10" ht="12.75">
      <c r="A167" s="32" t="s">
        <v>2</v>
      </c>
      <c r="B167" s="185">
        <f aca="true" t="shared" si="9" ref="B167:I167">SUM(B160:B166)</f>
        <v>1074</v>
      </c>
      <c r="C167" s="185">
        <f t="shared" si="9"/>
        <v>804</v>
      </c>
      <c r="D167" s="185">
        <f t="shared" si="9"/>
        <v>1126</v>
      </c>
      <c r="E167" s="185">
        <f t="shared" si="9"/>
        <v>739</v>
      </c>
      <c r="F167" s="185">
        <f t="shared" si="9"/>
        <v>2594</v>
      </c>
      <c r="G167" s="185">
        <f t="shared" si="9"/>
        <v>178</v>
      </c>
      <c r="H167" s="185">
        <f t="shared" si="9"/>
        <v>2772</v>
      </c>
      <c r="I167" s="185">
        <f t="shared" si="9"/>
        <v>1917</v>
      </c>
      <c r="J167" s="410">
        <f>IF(H167&lt;&gt;0,I167/H167,"")</f>
        <v>0.6915584415584416</v>
      </c>
    </row>
    <row r="168" spans="1:10" ht="13.5" thickBot="1">
      <c r="A168" s="49"/>
      <c r="B168" s="430"/>
      <c r="C168" s="430"/>
      <c r="D168" s="430"/>
      <c r="E168" s="430"/>
      <c r="F168" s="203"/>
      <c r="G168" s="203"/>
      <c r="H168" s="203"/>
      <c r="I168" s="203"/>
      <c r="J168" s="431"/>
    </row>
    <row r="169" spans="1:10" ht="13.5" thickBot="1">
      <c r="A169" s="18" t="s">
        <v>4</v>
      </c>
      <c r="B169" s="432"/>
      <c r="C169" s="432"/>
      <c r="D169" s="432"/>
      <c r="E169" s="432"/>
      <c r="F169" s="434"/>
      <c r="G169" s="434"/>
      <c r="H169" s="434"/>
      <c r="I169" s="434"/>
      <c r="J169" s="435"/>
    </row>
    <row r="170" spans="1:10" ht="12.75">
      <c r="A170" s="86" t="s">
        <v>5</v>
      </c>
      <c r="B170" s="167">
        <v>139</v>
      </c>
      <c r="C170" s="188">
        <v>185</v>
      </c>
      <c r="D170" s="167">
        <v>228</v>
      </c>
      <c r="E170" s="188">
        <v>100</v>
      </c>
      <c r="F170" s="169">
        <v>768</v>
      </c>
      <c r="G170" s="169">
        <v>36</v>
      </c>
      <c r="H170" s="197">
        <f aca="true" t="shared" si="10" ref="H170:H221">IF(G170&lt;&gt;0,G170+F170,"")</f>
        <v>804</v>
      </c>
      <c r="I170" s="169">
        <v>331</v>
      </c>
      <c r="J170" s="436">
        <f aca="true" t="shared" si="11" ref="J170:J224">IF(H170&lt;&gt;0,I170/H170,"")</f>
        <v>0.4116915422885572</v>
      </c>
    </row>
    <row r="171" spans="1:10" ht="12.75">
      <c r="A171" s="86" t="s">
        <v>6</v>
      </c>
      <c r="B171" s="173">
        <v>197</v>
      </c>
      <c r="C171" s="190">
        <v>221</v>
      </c>
      <c r="D171" s="173">
        <v>252</v>
      </c>
      <c r="E171" s="190">
        <v>166</v>
      </c>
      <c r="F171" s="175">
        <v>844</v>
      </c>
      <c r="G171" s="175">
        <v>54</v>
      </c>
      <c r="H171" s="217">
        <f t="shared" si="10"/>
        <v>898</v>
      </c>
      <c r="I171" s="175">
        <v>423</v>
      </c>
      <c r="J171" s="437">
        <f t="shared" si="11"/>
        <v>0.4710467706013363</v>
      </c>
    </row>
    <row r="172" spans="1:10" ht="12.75">
      <c r="A172" s="86" t="s">
        <v>7</v>
      </c>
      <c r="B172" s="173">
        <v>161</v>
      </c>
      <c r="C172" s="190">
        <v>222</v>
      </c>
      <c r="D172" s="173">
        <v>248</v>
      </c>
      <c r="E172" s="190">
        <v>134</v>
      </c>
      <c r="F172" s="175">
        <v>763</v>
      </c>
      <c r="G172" s="175">
        <v>45</v>
      </c>
      <c r="H172" s="217">
        <f t="shared" si="10"/>
        <v>808</v>
      </c>
      <c r="I172" s="175">
        <v>385</v>
      </c>
      <c r="J172" s="437">
        <f t="shared" si="11"/>
        <v>0.47648514851485146</v>
      </c>
    </row>
    <row r="173" spans="1:10" ht="12.75">
      <c r="A173" s="86" t="s">
        <v>8</v>
      </c>
      <c r="B173" s="173">
        <v>266</v>
      </c>
      <c r="C173" s="190">
        <v>263</v>
      </c>
      <c r="D173" s="173">
        <v>428</v>
      </c>
      <c r="E173" s="190">
        <v>109</v>
      </c>
      <c r="F173" s="175">
        <v>1153</v>
      </c>
      <c r="G173" s="175">
        <v>140</v>
      </c>
      <c r="H173" s="217">
        <f t="shared" si="10"/>
        <v>1293</v>
      </c>
      <c r="I173" s="175">
        <v>538</v>
      </c>
      <c r="J173" s="437">
        <f t="shared" si="11"/>
        <v>0.41608662026295434</v>
      </c>
    </row>
    <row r="174" spans="1:10" ht="12.75">
      <c r="A174" s="86" t="s">
        <v>9</v>
      </c>
      <c r="B174" s="173">
        <v>318</v>
      </c>
      <c r="C174" s="190">
        <v>297</v>
      </c>
      <c r="D174" s="173">
        <v>432</v>
      </c>
      <c r="E174" s="190">
        <v>186</v>
      </c>
      <c r="F174" s="175">
        <v>1240</v>
      </c>
      <c r="G174" s="175">
        <v>108</v>
      </c>
      <c r="H174" s="217">
        <f t="shared" si="10"/>
        <v>1348</v>
      </c>
      <c r="I174" s="175">
        <v>626</v>
      </c>
      <c r="J174" s="437">
        <f t="shared" si="11"/>
        <v>0.46439169139465875</v>
      </c>
    </row>
    <row r="175" spans="1:10" ht="12.75">
      <c r="A175" s="86" t="s">
        <v>10</v>
      </c>
      <c r="B175" s="173">
        <v>245</v>
      </c>
      <c r="C175" s="190">
        <v>224</v>
      </c>
      <c r="D175" s="173">
        <v>352</v>
      </c>
      <c r="E175" s="190">
        <v>124</v>
      </c>
      <c r="F175" s="175">
        <v>1089</v>
      </c>
      <c r="G175" s="175">
        <v>115</v>
      </c>
      <c r="H175" s="217">
        <f t="shared" si="10"/>
        <v>1204</v>
      </c>
      <c r="I175" s="175">
        <v>477</v>
      </c>
      <c r="J175" s="437">
        <f t="shared" si="11"/>
        <v>0.3961794019933555</v>
      </c>
    </row>
    <row r="176" spans="1:10" ht="12.75">
      <c r="A176" s="86" t="s">
        <v>11</v>
      </c>
      <c r="B176" s="173">
        <v>231</v>
      </c>
      <c r="C176" s="190">
        <v>190</v>
      </c>
      <c r="D176" s="173">
        <v>314</v>
      </c>
      <c r="E176" s="190">
        <v>107</v>
      </c>
      <c r="F176" s="175">
        <v>792</v>
      </c>
      <c r="G176" s="175">
        <v>93</v>
      </c>
      <c r="H176" s="217">
        <f t="shared" si="10"/>
        <v>885</v>
      </c>
      <c r="I176" s="175">
        <v>425</v>
      </c>
      <c r="J176" s="437">
        <f t="shared" si="11"/>
        <v>0.480225988700565</v>
      </c>
    </row>
    <row r="177" spans="1:10" ht="12.75">
      <c r="A177" s="86" t="s">
        <v>12</v>
      </c>
      <c r="B177" s="173">
        <v>216</v>
      </c>
      <c r="C177" s="190">
        <v>209</v>
      </c>
      <c r="D177" s="173">
        <v>285</v>
      </c>
      <c r="E177" s="190">
        <v>140</v>
      </c>
      <c r="F177" s="175">
        <v>873</v>
      </c>
      <c r="G177" s="175">
        <v>72</v>
      </c>
      <c r="H177" s="217">
        <f t="shared" si="10"/>
        <v>945</v>
      </c>
      <c r="I177" s="175">
        <v>429</v>
      </c>
      <c r="J177" s="437">
        <f t="shared" si="11"/>
        <v>0.45396825396825397</v>
      </c>
    </row>
    <row r="178" spans="1:10" ht="12.75">
      <c r="A178" s="86" t="s">
        <v>13</v>
      </c>
      <c r="B178" s="173">
        <v>215</v>
      </c>
      <c r="C178" s="190">
        <v>216</v>
      </c>
      <c r="D178" s="173">
        <v>309</v>
      </c>
      <c r="E178" s="190">
        <v>121</v>
      </c>
      <c r="F178" s="175">
        <v>1067</v>
      </c>
      <c r="G178" s="175">
        <v>135</v>
      </c>
      <c r="H178" s="217">
        <f t="shared" si="10"/>
        <v>1202</v>
      </c>
      <c r="I178" s="175">
        <v>434</v>
      </c>
      <c r="J178" s="437">
        <f t="shared" si="11"/>
        <v>0.3610648918469218</v>
      </c>
    </row>
    <row r="179" spans="1:10" ht="12.75">
      <c r="A179" s="86" t="s">
        <v>14</v>
      </c>
      <c r="B179" s="173">
        <v>190</v>
      </c>
      <c r="C179" s="190">
        <v>217</v>
      </c>
      <c r="D179" s="173">
        <v>253</v>
      </c>
      <c r="E179" s="190">
        <v>155</v>
      </c>
      <c r="F179" s="175">
        <v>734</v>
      </c>
      <c r="G179" s="175">
        <v>50</v>
      </c>
      <c r="H179" s="217">
        <f t="shared" si="10"/>
        <v>784</v>
      </c>
      <c r="I179" s="175">
        <v>409</v>
      </c>
      <c r="J179" s="437">
        <f t="shared" si="11"/>
        <v>0.5216836734693877</v>
      </c>
    </row>
    <row r="180" spans="1:10" ht="12.75">
      <c r="A180" s="86" t="s">
        <v>15</v>
      </c>
      <c r="B180" s="173">
        <v>145</v>
      </c>
      <c r="C180" s="190">
        <v>152</v>
      </c>
      <c r="D180" s="173">
        <v>199</v>
      </c>
      <c r="E180" s="190">
        <v>100</v>
      </c>
      <c r="F180" s="175">
        <v>618</v>
      </c>
      <c r="G180" s="175">
        <v>79</v>
      </c>
      <c r="H180" s="217">
        <f t="shared" si="10"/>
        <v>697</v>
      </c>
      <c r="I180" s="175">
        <v>300</v>
      </c>
      <c r="J180" s="437">
        <f t="shared" si="11"/>
        <v>0.430416068866571</v>
      </c>
    </row>
    <row r="181" spans="1:10" ht="12.75">
      <c r="A181" s="86" t="s">
        <v>16</v>
      </c>
      <c r="B181" s="173">
        <v>154</v>
      </c>
      <c r="C181" s="190">
        <v>165</v>
      </c>
      <c r="D181" s="173">
        <v>220</v>
      </c>
      <c r="E181" s="190">
        <v>101</v>
      </c>
      <c r="F181" s="175">
        <v>595</v>
      </c>
      <c r="G181" s="175">
        <v>52</v>
      </c>
      <c r="H181" s="217">
        <f t="shared" si="10"/>
        <v>647</v>
      </c>
      <c r="I181" s="175">
        <v>322</v>
      </c>
      <c r="J181" s="437">
        <f t="shared" si="11"/>
        <v>0.49768160741885625</v>
      </c>
    </row>
    <row r="182" spans="1:10" ht="12.75">
      <c r="A182" s="86" t="s">
        <v>17</v>
      </c>
      <c r="B182" s="173">
        <v>170</v>
      </c>
      <c r="C182" s="190">
        <v>214</v>
      </c>
      <c r="D182" s="173">
        <v>247</v>
      </c>
      <c r="E182" s="190">
        <v>137</v>
      </c>
      <c r="F182" s="175">
        <v>764</v>
      </c>
      <c r="G182" s="175">
        <v>95</v>
      </c>
      <c r="H182" s="217">
        <f t="shared" si="10"/>
        <v>859</v>
      </c>
      <c r="I182" s="175">
        <v>388</v>
      </c>
      <c r="J182" s="437">
        <f t="shared" si="11"/>
        <v>0.45168800931315484</v>
      </c>
    </row>
    <row r="183" spans="1:10" ht="12.75">
      <c r="A183" s="86" t="s">
        <v>18</v>
      </c>
      <c r="B183" s="173">
        <v>161</v>
      </c>
      <c r="C183" s="190">
        <v>177</v>
      </c>
      <c r="D183" s="173">
        <v>234</v>
      </c>
      <c r="E183" s="190">
        <v>105</v>
      </c>
      <c r="F183" s="175">
        <v>645</v>
      </c>
      <c r="G183" s="175">
        <v>77</v>
      </c>
      <c r="H183" s="217">
        <f t="shared" si="10"/>
        <v>722</v>
      </c>
      <c r="I183" s="175">
        <v>342</v>
      </c>
      <c r="J183" s="437">
        <f t="shared" si="11"/>
        <v>0.47368421052631576</v>
      </c>
    </row>
    <row r="184" spans="1:10" ht="12.75">
      <c r="A184" s="86" t="s">
        <v>19</v>
      </c>
      <c r="B184" s="173">
        <v>242</v>
      </c>
      <c r="C184" s="190">
        <v>224</v>
      </c>
      <c r="D184" s="173">
        <v>280</v>
      </c>
      <c r="E184" s="190">
        <v>190</v>
      </c>
      <c r="F184" s="175">
        <v>867</v>
      </c>
      <c r="G184" s="175">
        <v>83</v>
      </c>
      <c r="H184" s="217">
        <f t="shared" si="10"/>
        <v>950</v>
      </c>
      <c r="I184" s="175">
        <v>477</v>
      </c>
      <c r="J184" s="437">
        <f t="shared" si="11"/>
        <v>0.5021052631578947</v>
      </c>
    </row>
    <row r="185" spans="1:10" ht="12.75">
      <c r="A185" s="86" t="s">
        <v>20</v>
      </c>
      <c r="B185" s="173">
        <v>147</v>
      </c>
      <c r="C185" s="190">
        <v>171</v>
      </c>
      <c r="D185" s="173">
        <v>227</v>
      </c>
      <c r="E185" s="190">
        <v>94</v>
      </c>
      <c r="F185" s="175">
        <v>631</v>
      </c>
      <c r="G185" s="175">
        <v>80</v>
      </c>
      <c r="H185" s="217">
        <f t="shared" si="10"/>
        <v>711</v>
      </c>
      <c r="I185" s="175">
        <v>325</v>
      </c>
      <c r="J185" s="437">
        <f t="shared" si="11"/>
        <v>0.4571026722925457</v>
      </c>
    </row>
    <row r="186" spans="1:10" ht="12.75">
      <c r="A186" s="86" t="s">
        <v>21</v>
      </c>
      <c r="B186" s="173">
        <v>175</v>
      </c>
      <c r="C186" s="190">
        <v>207</v>
      </c>
      <c r="D186" s="173">
        <v>269</v>
      </c>
      <c r="E186" s="190">
        <v>115</v>
      </c>
      <c r="F186" s="175">
        <v>828</v>
      </c>
      <c r="G186" s="175">
        <v>73</v>
      </c>
      <c r="H186" s="217">
        <f t="shared" si="10"/>
        <v>901</v>
      </c>
      <c r="I186" s="175">
        <v>388</v>
      </c>
      <c r="J186" s="437">
        <f t="shared" si="11"/>
        <v>0.4306326304106548</v>
      </c>
    </row>
    <row r="187" spans="1:10" ht="12.75">
      <c r="A187" s="86" t="s">
        <v>22</v>
      </c>
      <c r="B187" s="173">
        <v>281</v>
      </c>
      <c r="C187" s="190">
        <v>253</v>
      </c>
      <c r="D187" s="173">
        <v>379</v>
      </c>
      <c r="E187" s="190">
        <v>155</v>
      </c>
      <c r="F187" s="175">
        <v>1050</v>
      </c>
      <c r="G187" s="175">
        <v>98</v>
      </c>
      <c r="H187" s="217">
        <f t="shared" si="10"/>
        <v>1148</v>
      </c>
      <c r="I187" s="175">
        <v>538</v>
      </c>
      <c r="J187" s="437">
        <f t="shared" si="11"/>
        <v>0.4686411149825784</v>
      </c>
    </row>
    <row r="188" spans="1:10" ht="12.75">
      <c r="A188" s="86" t="s">
        <v>23</v>
      </c>
      <c r="B188" s="173">
        <v>132</v>
      </c>
      <c r="C188" s="190">
        <v>172</v>
      </c>
      <c r="D188" s="173">
        <v>208</v>
      </c>
      <c r="E188" s="190">
        <v>99</v>
      </c>
      <c r="F188" s="175">
        <v>623</v>
      </c>
      <c r="G188" s="175">
        <v>57</v>
      </c>
      <c r="H188" s="217">
        <f t="shared" si="10"/>
        <v>680</v>
      </c>
      <c r="I188" s="175">
        <v>309</v>
      </c>
      <c r="J188" s="437">
        <f t="shared" si="11"/>
        <v>0.45441176470588235</v>
      </c>
    </row>
    <row r="189" spans="1:10" ht="12.75">
      <c r="A189" s="86" t="s">
        <v>24</v>
      </c>
      <c r="B189" s="173">
        <v>260</v>
      </c>
      <c r="C189" s="190">
        <v>257</v>
      </c>
      <c r="D189" s="173">
        <v>393</v>
      </c>
      <c r="E189" s="190">
        <v>128</v>
      </c>
      <c r="F189" s="175">
        <v>1043</v>
      </c>
      <c r="G189" s="175">
        <v>138</v>
      </c>
      <c r="H189" s="217">
        <f t="shared" si="10"/>
        <v>1181</v>
      </c>
      <c r="I189" s="175">
        <v>526</v>
      </c>
      <c r="J189" s="437">
        <f t="shared" si="11"/>
        <v>0.445385266723116</v>
      </c>
    </row>
    <row r="190" spans="1:10" ht="12.75">
      <c r="A190" s="86" t="s">
        <v>25</v>
      </c>
      <c r="B190" s="173">
        <v>177</v>
      </c>
      <c r="C190" s="190">
        <v>234</v>
      </c>
      <c r="D190" s="173">
        <v>341</v>
      </c>
      <c r="E190" s="190">
        <v>73</v>
      </c>
      <c r="F190" s="175">
        <v>878</v>
      </c>
      <c r="G190" s="175">
        <v>143</v>
      </c>
      <c r="H190" s="217">
        <f t="shared" si="10"/>
        <v>1021</v>
      </c>
      <c r="I190" s="175">
        <v>419</v>
      </c>
      <c r="J190" s="437">
        <f t="shared" si="11"/>
        <v>0.4103819784524976</v>
      </c>
    </row>
    <row r="191" spans="1:10" ht="12.75">
      <c r="A191" s="86" t="s">
        <v>26</v>
      </c>
      <c r="B191" s="173">
        <v>130</v>
      </c>
      <c r="C191" s="190">
        <v>168</v>
      </c>
      <c r="D191" s="173">
        <v>244</v>
      </c>
      <c r="E191" s="190">
        <v>56</v>
      </c>
      <c r="F191" s="175">
        <v>647</v>
      </c>
      <c r="G191" s="175">
        <v>129</v>
      </c>
      <c r="H191" s="217">
        <f t="shared" si="10"/>
        <v>776</v>
      </c>
      <c r="I191" s="175">
        <v>304</v>
      </c>
      <c r="J191" s="437">
        <f t="shared" si="11"/>
        <v>0.3917525773195876</v>
      </c>
    </row>
    <row r="192" spans="1:10" ht="12.75">
      <c r="A192" s="86" t="s">
        <v>27</v>
      </c>
      <c r="B192" s="173">
        <v>220</v>
      </c>
      <c r="C192" s="190">
        <v>213</v>
      </c>
      <c r="D192" s="173">
        <v>292</v>
      </c>
      <c r="E192" s="190">
        <v>141</v>
      </c>
      <c r="F192" s="175">
        <v>926</v>
      </c>
      <c r="G192" s="175">
        <v>178</v>
      </c>
      <c r="H192" s="217">
        <f t="shared" si="10"/>
        <v>1104</v>
      </c>
      <c r="I192" s="175">
        <v>443</v>
      </c>
      <c r="J192" s="437">
        <f t="shared" si="11"/>
        <v>0.401268115942029</v>
      </c>
    </row>
    <row r="193" spans="1:10" ht="12.75">
      <c r="A193" s="86" t="s">
        <v>108</v>
      </c>
      <c r="B193" s="173">
        <v>175</v>
      </c>
      <c r="C193" s="190">
        <v>262</v>
      </c>
      <c r="D193" s="173">
        <v>315</v>
      </c>
      <c r="E193" s="190">
        <v>122</v>
      </c>
      <c r="F193" s="175">
        <v>869</v>
      </c>
      <c r="G193" s="175">
        <v>115</v>
      </c>
      <c r="H193" s="217">
        <f t="shared" si="10"/>
        <v>984</v>
      </c>
      <c r="I193" s="175">
        <v>447</v>
      </c>
      <c r="J193" s="437">
        <f t="shared" si="11"/>
        <v>0.45426829268292684</v>
      </c>
    </row>
    <row r="194" spans="1:10" ht="12.75">
      <c r="A194" s="86" t="s">
        <v>242</v>
      </c>
      <c r="B194" s="173">
        <v>166</v>
      </c>
      <c r="C194" s="190">
        <v>165</v>
      </c>
      <c r="D194" s="173">
        <v>215</v>
      </c>
      <c r="E194" s="190">
        <v>119</v>
      </c>
      <c r="F194" s="175">
        <v>651</v>
      </c>
      <c r="G194" s="175">
        <v>36</v>
      </c>
      <c r="H194" s="217">
        <f t="shared" si="10"/>
        <v>687</v>
      </c>
      <c r="I194" s="175">
        <v>335</v>
      </c>
      <c r="J194" s="437">
        <f t="shared" si="11"/>
        <v>0.487627365356623</v>
      </c>
    </row>
    <row r="195" spans="1:10" ht="12.75">
      <c r="A195" s="86" t="s">
        <v>243</v>
      </c>
      <c r="B195" s="173">
        <v>138</v>
      </c>
      <c r="C195" s="190">
        <v>193</v>
      </c>
      <c r="D195" s="173">
        <v>224</v>
      </c>
      <c r="E195" s="190">
        <v>108</v>
      </c>
      <c r="F195" s="175">
        <v>696</v>
      </c>
      <c r="G195" s="175">
        <v>72</v>
      </c>
      <c r="H195" s="217">
        <f t="shared" si="10"/>
        <v>768</v>
      </c>
      <c r="I195" s="175">
        <v>334</v>
      </c>
      <c r="J195" s="437">
        <f t="shared" si="11"/>
        <v>0.4348958333333333</v>
      </c>
    </row>
    <row r="196" spans="1:10" ht="12.75">
      <c r="A196" s="86" t="s">
        <v>28</v>
      </c>
      <c r="B196" s="173">
        <v>181</v>
      </c>
      <c r="C196" s="190">
        <v>255</v>
      </c>
      <c r="D196" s="173">
        <v>249</v>
      </c>
      <c r="E196" s="190">
        <v>186</v>
      </c>
      <c r="F196" s="175">
        <v>880</v>
      </c>
      <c r="G196" s="175">
        <v>56</v>
      </c>
      <c r="H196" s="217">
        <f t="shared" si="10"/>
        <v>936</v>
      </c>
      <c r="I196" s="175">
        <v>438</v>
      </c>
      <c r="J196" s="437">
        <f t="shared" si="11"/>
        <v>0.46794871794871795</v>
      </c>
    </row>
    <row r="197" spans="1:10" ht="12.75">
      <c r="A197" s="86" t="s">
        <v>29</v>
      </c>
      <c r="B197" s="173">
        <v>149</v>
      </c>
      <c r="C197" s="190">
        <v>305</v>
      </c>
      <c r="D197" s="173">
        <v>239</v>
      </c>
      <c r="E197" s="190">
        <v>213</v>
      </c>
      <c r="F197" s="175">
        <v>930</v>
      </c>
      <c r="G197" s="175">
        <v>54</v>
      </c>
      <c r="H197" s="217">
        <f t="shared" si="10"/>
        <v>984</v>
      </c>
      <c r="I197" s="175">
        <v>456</v>
      </c>
      <c r="J197" s="437">
        <f t="shared" si="11"/>
        <v>0.4634146341463415</v>
      </c>
    </row>
    <row r="198" spans="1:10" ht="12.75">
      <c r="A198" s="86" t="s">
        <v>30</v>
      </c>
      <c r="B198" s="173">
        <v>191</v>
      </c>
      <c r="C198" s="190">
        <v>284</v>
      </c>
      <c r="D198" s="173">
        <v>269</v>
      </c>
      <c r="E198" s="190">
        <v>203</v>
      </c>
      <c r="F198" s="175">
        <v>950</v>
      </c>
      <c r="G198" s="175">
        <v>78</v>
      </c>
      <c r="H198" s="217">
        <f t="shared" si="10"/>
        <v>1028</v>
      </c>
      <c r="I198" s="175">
        <v>484</v>
      </c>
      <c r="J198" s="437">
        <f t="shared" si="11"/>
        <v>0.4708171206225681</v>
      </c>
    </row>
    <row r="199" spans="1:10" ht="12.75">
      <c r="A199" s="86" t="s">
        <v>31</v>
      </c>
      <c r="B199" s="173">
        <v>153</v>
      </c>
      <c r="C199" s="190">
        <v>176</v>
      </c>
      <c r="D199" s="173">
        <v>190</v>
      </c>
      <c r="E199" s="190">
        <v>144</v>
      </c>
      <c r="F199" s="175">
        <v>702</v>
      </c>
      <c r="G199" s="175">
        <v>79</v>
      </c>
      <c r="H199" s="217">
        <f t="shared" si="10"/>
        <v>781</v>
      </c>
      <c r="I199" s="175">
        <v>338</v>
      </c>
      <c r="J199" s="437">
        <f t="shared" si="11"/>
        <v>0.4327784891165173</v>
      </c>
    </row>
    <row r="200" spans="1:10" ht="12.75">
      <c r="A200" s="210" t="s">
        <v>32</v>
      </c>
      <c r="B200" s="173">
        <v>205</v>
      </c>
      <c r="C200" s="190">
        <v>302</v>
      </c>
      <c r="D200" s="173">
        <v>312</v>
      </c>
      <c r="E200" s="190">
        <v>195</v>
      </c>
      <c r="F200" s="175">
        <v>1004</v>
      </c>
      <c r="G200" s="175">
        <v>83</v>
      </c>
      <c r="H200" s="217">
        <f t="shared" si="10"/>
        <v>1087</v>
      </c>
      <c r="I200" s="175">
        <v>511</v>
      </c>
      <c r="J200" s="437">
        <f t="shared" si="11"/>
        <v>0.47010119595216193</v>
      </c>
    </row>
    <row r="201" spans="1:10" ht="12.75">
      <c r="A201" s="211" t="s">
        <v>244</v>
      </c>
      <c r="B201" s="173">
        <v>209</v>
      </c>
      <c r="C201" s="190">
        <v>231</v>
      </c>
      <c r="D201" s="173">
        <v>297</v>
      </c>
      <c r="E201" s="190">
        <v>147</v>
      </c>
      <c r="F201" s="175">
        <v>1060</v>
      </c>
      <c r="G201" s="175">
        <v>84</v>
      </c>
      <c r="H201" s="217">
        <f t="shared" si="10"/>
        <v>1144</v>
      </c>
      <c r="I201" s="175">
        <v>451</v>
      </c>
      <c r="J201" s="437">
        <f t="shared" si="11"/>
        <v>0.3942307692307692</v>
      </c>
    </row>
    <row r="202" spans="1:10" ht="12.75">
      <c r="A202" s="211" t="s">
        <v>245</v>
      </c>
      <c r="B202" s="173">
        <v>211</v>
      </c>
      <c r="C202" s="190">
        <v>190</v>
      </c>
      <c r="D202" s="173">
        <v>290</v>
      </c>
      <c r="E202" s="190">
        <v>112</v>
      </c>
      <c r="F202" s="175">
        <v>848</v>
      </c>
      <c r="G202" s="175">
        <v>90</v>
      </c>
      <c r="H202" s="217">
        <f t="shared" si="10"/>
        <v>938</v>
      </c>
      <c r="I202" s="175">
        <v>406</v>
      </c>
      <c r="J202" s="437">
        <f t="shared" si="11"/>
        <v>0.43283582089552236</v>
      </c>
    </row>
    <row r="203" spans="1:10" ht="12.75">
      <c r="A203" s="211" t="s">
        <v>33</v>
      </c>
      <c r="B203" s="173">
        <v>138</v>
      </c>
      <c r="C203" s="190">
        <v>240</v>
      </c>
      <c r="D203" s="173">
        <v>215</v>
      </c>
      <c r="E203" s="190">
        <v>165</v>
      </c>
      <c r="F203" s="175">
        <v>725</v>
      </c>
      <c r="G203" s="175">
        <v>53</v>
      </c>
      <c r="H203" s="217">
        <f t="shared" si="10"/>
        <v>778</v>
      </c>
      <c r="I203" s="175">
        <v>380</v>
      </c>
      <c r="J203" s="437">
        <f t="shared" si="11"/>
        <v>0.4884318766066838</v>
      </c>
    </row>
    <row r="204" spans="1:10" ht="12.75">
      <c r="A204" s="211" t="s">
        <v>34</v>
      </c>
      <c r="B204" s="173">
        <v>256</v>
      </c>
      <c r="C204" s="190">
        <v>269</v>
      </c>
      <c r="D204" s="173">
        <v>333</v>
      </c>
      <c r="E204" s="190">
        <v>188</v>
      </c>
      <c r="F204" s="175">
        <v>1002</v>
      </c>
      <c r="G204" s="175">
        <v>79</v>
      </c>
      <c r="H204" s="217">
        <f t="shared" si="10"/>
        <v>1081</v>
      </c>
      <c r="I204" s="175">
        <v>530</v>
      </c>
      <c r="J204" s="437">
        <f t="shared" si="11"/>
        <v>0.4902867715078631</v>
      </c>
    </row>
    <row r="205" spans="1:10" ht="12.75">
      <c r="A205" s="211" t="s">
        <v>35</v>
      </c>
      <c r="B205" s="173">
        <v>224</v>
      </c>
      <c r="C205" s="190">
        <v>241</v>
      </c>
      <c r="D205" s="173">
        <v>259</v>
      </c>
      <c r="E205" s="190">
        <v>203</v>
      </c>
      <c r="F205" s="175">
        <v>907</v>
      </c>
      <c r="G205" s="175">
        <v>67</v>
      </c>
      <c r="H205" s="217">
        <f t="shared" si="10"/>
        <v>974</v>
      </c>
      <c r="I205" s="175">
        <v>469</v>
      </c>
      <c r="J205" s="437">
        <f t="shared" si="11"/>
        <v>0.4815195071868583</v>
      </c>
    </row>
    <row r="206" spans="1:10" ht="12.75">
      <c r="A206" s="211" t="s">
        <v>36</v>
      </c>
      <c r="B206" s="173">
        <v>254</v>
      </c>
      <c r="C206" s="190">
        <v>304</v>
      </c>
      <c r="D206" s="173">
        <v>349</v>
      </c>
      <c r="E206" s="190">
        <v>210</v>
      </c>
      <c r="F206" s="175">
        <v>1049</v>
      </c>
      <c r="G206" s="175">
        <v>145</v>
      </c>
      <c r="H206" s="217">
        <f t="shared" si="10"/>
        <v>1194</v>
      </c>
      <c r="I206" s="175">
        <v>563</v>
      </c>
      <c r="J206" s="437">
        <f t="shared" si="11"/>
        <v>0.4715242881072027</v>
      </c>
    </row>
    <row r="207" spans="1:10" ht="12.75">
      <c r="A207" s="211" t="s">
        <v>37</v>
      </c>
      <c r="B207" s="173">
        <v>159</v>
      </c>
      <c r="C207" s="190">
        <v>184</v>
      </c>
      <c r="D207" s="173">
        <v>172</v>
      </c>
      <c r="E207" s="190">
        <v>173</v>
      </c>
      <c r="F207" s="175">
        <v>586</v>
      </c>
      <c r="G207" s="175">
        <v>86</v>
      </c>
      <c r="H207" s="217">
        <f t="shared" si="10"/>
        <v>672</v>
      </c>
      <c r="I207" s="175">
        <v>348</v>
      </c>
      <c r="J207" s="437">
        <f t="shared" si="11"/>
        <v>0.5178571428571429</v>
      </c>
    </row>
    <row r="208" spans="1:10" ht="12.75">
      <c r="A208" s="212" t="s">
        <v>38</v>
      </c>
      <c r="B208" s="173">
        <v>228</v>
      </c>
      <c r="C208" s="190">
        <v>271</v>
      </c>
      <c r="D208" s="173">
        <v>278</v>
      </c>
      <c r="E208" s="190">
        <v>221</v>
      </c>
      <c r="F208" s="175">
        <v>940</v>
      </c>
      <c r="G208" s="175">
        <v>112</v>
      </c>
      <c r="H208" s="217">
        <f t="shared" si="10"/>
        <v>1052</v>
      </c>
      <c r="I208" s="175">
        <v>508</v>
      </c>
      <c r="J208" s="437">
        <f t="shared" si="11"/>
        <v>0.4828897338403042</v>
      </c>
    </row>
    <row r="209" spans="1:10" ht="12.75">
      <c r="A209" s="210" t="s">
        <v>39</v>
      </c>
      <c r="B209" s="173">
        <v>210</v>
      </c>
      <c r="C209" s="190">
        <v>218</v>
      </c>
      <c r="D209" s="173">
        <v>266</v>
      </c>
      <c r="E209" s="190">
        <v>161</v>
      </c>
      <c r="F209" s="175">
        <v>858</v>
      </c>
      <c r="G209" s="175">
        <v>66</v>
      </c>
      <c r="H209" s="217">
        <f t="shared" si="10"/>
        <v>924</v>
      </c>
      <c r="I209" s="175">
        <v>430</v>
      </c>
      <c r="J209" s="437">
        <f t="shared" si="11"/>
        <v>0.4653679653679654</v>
      </c>
    </row>
    <row r="210" spans="1:10" ht="12.75">
      <c r="A210" s="212" t="s">
        <v>40</v>
      </c>
      <c r="B210" s="173">
        <v>237</v>
      </c>
      <c r="C210" s="190">
        <v>224</v>
      </c>
      <c r="D210" s="173">
        <v>225</v>
      </c>
      <c r="E210" s="190">
        <v>233</v>
      </c>
      <c r="F210" s="175">
        <v>887</v>
      </c>
      <c r="G210" s="175">
        <v>50</v>
      </c>
      <c r="H210" s="217">
        <f t="shared" si="10"/>
        <v>937</v>
      </c>
      <c r="I210" s="175">
        <v>465</v>
      </c>
      <c r="J210" s="437">
        <f t="shared" si="11"/>
        <v>0.49626467449306294</v>
      </c>
    </row>
    <row r="211" spans="1:10" ht="12.75">
      <c r="A211" s="212" t="s">
        <v>246</v>
      </c>
      <c r="B211" s="173">
        <v>109</v>
      </c>
      <c r="C211" s="190">
        <v>155</v>
      </c>
      <c r="D211" s="173">
        <v>169</v>
      </c>
      <c r="E211" s="190">
        <v>92</v>
      </c>
      <c r="F211" s="175">
        <v>515</v>
      </c>
      <c r="G211" s="175">
        <v>30</v>
      </c>
      <c r="H211" s="217">
        <f t="shared" si="10"/>
        <v>545</v>
      </c>
      <c r="I211" s="175">
        <v>266</v>
      </c>
      <c r="J211" s="437">
        <f t="shared" si="11"/>
        <v>0.48807339449541287</v>
      </c>
    </row>
    <row r="212" spans="1:10" ht="12.75">
      <c r="A212" s="212" t="s">
        <v>247</v>
      </c>
      <c r="B212" s="173">
        <v>207</v>
      </c>
      <c r="C212" s="190">
        <v>171</v>
      </c>
      <c r="D212" s="173">
        <v>212</v>
      </c>
      <c r="E212" s="190">
        <v>167</v>
      </c>
      <c r="F212" s="175">
        <v>652</v>
      </c>
      <c r="G212" s="175">
        <v>54</v>
      </c>
      <c r="H212" s="217">
        <f t="shared" si="10"/>
        <v>706</v>
      </c>
      <c r="I212" s="175">
        <v>383</v>
      </c>
      <c r="J212" s="437">
        <f t="shared" si="11"/>
        <v>0.5424929178470255</v>
      </c>
    </row>
    <row r="213" spans="1:10" ht="12.75">
      <c r="A213" s="212" t="s">
        <v>350</v>
      </c>
      <c r="B213" s="173">
        <v>155</v>
      </c>
      <c r="C213" s="190">
        <v>339</v>
      </c>
      <c r="D213" s="173">
        <v>373</v>
      </c>
      <c r="E213" s="190">
        <v>118</v>
      </c>
      <c r="F213" s="175">
        <v>716</v>
      </c>
      <c r="G213" s="175">
        <v>133</v>
      </c>
      <c r="H213" s="217">
        <f t="shared" si="10"/>
        <v>849</v>
      </c>
      <c r="I213" s="175">
        <v>499</v>
      </c>
      <c r="J213" s="437">
        <f t="shared" si="11"/>
        <v>0.5877502944640753</v>
      </c>
    </row>
    <row r="214" spans="1:10" ht="12.75">
      <c r="A214" s="212" t="s">
        <v>248</v>
      </c>
      <c r="B214" s="173">
        <v>102</v>
      </c>
      <c r="C214" s="190">
        <v>207</v>
      </c>
      <c r="D214" s="173">
        <v>137</v>
      </c>
      <c r="E214" s="190">
        <v>171</v>
      </c>
      <c r="F214" s="175">
        <v>481</v>
      </c>
      <c r="G214" s="175">
        <v>38</v>
      </c>
      <c r="H214" s="217">
        <f t="shared" si="10"/>
        <v>519</v>
      </c>
      <c r="I214" s="175">
        <v>313</v>
      </c>
      <c r="J214" s="437">
        <f t="shared" si="11"/>
        <v>0.603082851637765</v>
      </c>
    </row>
    <row r="215" spans="1:10" ht="12.75">
      <c r="A215" s="212" t="s">
        <v>249</v>
      </c>
      <c r="B215" s="173">
        <v>127</v>
      </c>
      <c r="C215" s="190">
        <v>197</v>
      </c>
      <c r="D215" s="173">
        <v>178</v>
      </c>
      <c r="E215" s="190">
        <v>145</v>
      </c>
      <c r="F215" s="175">
        <v>533</v>
      </c>
      <c r="G215" s="175">
        <v>28</v>
      </c>
      <c r="H215" s="217">
        <f t="shared" si="10"/>
        <v>561</v>
      </c>
      <c r="I215" s="175">
        <v>326</v>
      </c>
      <c r="J215" s="437">
        <f t="shared" si="11"/>
        <v>0.5811051693404634</v>
      </c>
    </row>
    <row r="216" spans="1:10" ht="12.75">
      <c r="A216" s="212" t="s">
        <v>250</v>
      </c>
      <c r="B216" s="173">
        <v>188</v>
      </c>
      <c r="C216" s="190">
        <v>178</v>
      </c>
      <c r="D216" s="173">
        <v>204</v>
      </c>
      <c r="E216" s="190">
        <v>160</v>
      </c>
      <c r="F216" s="175">
        <v>625</v>
      </c>
      <c r="G216" s="175">
        <v>35</v>
      </c>
      <c r="H216" s="217">
        <f t="shared" si="10"/>
        <v>660</v>
      </c>
      <c r="I216" s="175">
        <v>370</v>
      </c>
      <c r="J216" s="437">
        <f t="shared" si="11"/>
        <v>0.5606060606060606</v>
      </c>
    </row>
    <row r="217" spans="1:10" ht="12.75">
      <c r="A217" s="212" t="s">
        <v>251</v>
      </c>
      <c r="B217" s="173">
        <v>177</v>
      </c>
      <c r="C217" s="190">
        <v>218</v>
      </c>
      <c r="D217" s="173">
        <v>230</v>
      </c>
      <c r="E217" s="190">
        <v>168</v>
      </c>
      <c r="F217" s="175">
        <v>688</v>
      </c>
      <c r="G217" s="175">
        <v>28</v>
      </c>
      <c r="H217" s="217">
        <f t="shared" si="10"/>
        <v>716</v>
      </c>
      <c r="I217" s="175">
        <v>408</v>
      </c>
      <c r="J217" s="437">
        <f t="shared" si="11"/>
        <v>0.5698324022346368</v>
      </c>
    </row>
    <row r="218" spans="1:10" ht="12.75">
      <c r="A218" s="212" t="s">
        <v>252</v>
      </c>
      <c r="B218" s="173">
        <v>215</v>
      </c>
      <c r="C218" s="190">
        <v>266</v>
      </c>
      <c r="D218" s="173">
        <v>254</v>
      </c>
      <c r="E218" s="190">
        <v>225</v>
      </c>
      <c r="F218" s="175">
        <v>757</v>
      </c>
      <c r="G218" s="175">
        <v>38</v>
      </c>
      <c r="H218" s="217">
        <f t="shared" si="10"/>
        <v>795</v>
      </c>
      <c r="I218" s="175">
        <v>484</v>
      </c>
      <c r="J218" s="437">
        <f t="shared" si="11"/>
        <v>0.6088050314465409</v>
      </c>
    </row>
    <row r="219" spans="1:10" ht="12.75">
      <c r="A219" s="212" t="s">
        <v>253</v>
      </c>
      <c r="B219" s="173">
        <v>194</v>
      </c>
      <c r="C219" s="190">
        <v>243</v>
      </c>
      <c r="D219" s="173">
        <v>261</v>
      </c>
      <c r="E219" s="190">
        <v>179</v>
      </c>
      <c r="F219" s="175">
        <v>855</v>
      </c>
      <c r="G219" s="175">
        <v>40</v>
      </c>
      <c r="H219" s="217">
        <f t="shared" si="10"/>
        <v>895</v>
      </c>
      <c r="I219" s="175">
        <v>444</v>
      </c>
      <c r="J219" s="438">
        <f t="shared" si="11"/>
        <v>0.4960893854748603</v>
      </c>
    </row>
    <row r="220" spans="1:10" ht="12.75">
      <c r="A220" s="212" t="s">
        <v>254</v>
      </c>
      <c r="B220" s="173">
        <v>166</v>
      </c>
      <c r="C220" s="190">
        <v>218</v>
      </c>
      <c r="D220" s="173">
        <v>188</v>
      </c>
      <c r="E220" s="190">
        <v>193</v>
      </c>
      <c r="F220" s="175">
        <v>634</v>
      </c>
      <c r="G220" s="175">
        <v>30</v>
      </c>
      <c r="H220" s="217">
        <f t="shared" si="10"/>
        <v>664</v>
      </c>
      <c r="I220" s="175">
        <v>387</v>
      </c>
      <c r="J220" s="438">
        <f t="shared" si="11"/>
        <v>0.5828313253012049</v>
      </c>
    </row>
    <row r="221" spans="1:10" ht="12.75">
      <c r="A221" s="212" t="s">
        <v>255</v>
      </c>
      <c r="B221" s="173">
        <v>13</v>
      </c>
      <c r="C221" s="190">
        <v>32</v>
      </c>
      <c r="D221" s="173">
        <v>17</v>
      </c>
      <c r="E221" s="190">
        <v>28</v>
      </c>
      <c r="F221" s="175">
        <v>71</v>
      </c>
      <c r="G221" s="175">
        <v>6</v>
      </c>
      <c r="H221" s="217">
        <f t="shared" si="10"/>
        <v>77</v>
      </c>
      <c r="I221" s="175">
        <v>45</v>
      </c>
      <c r="J221" s="437">
        <f t="shared" si="11"/>
        <v>0.5844155844155844</v>
      </c>
    </row>
    <row r="222" spans="1:10" ht="12.75">
      <c r="A222" s="212" t="s">
        <v>766</v>
      </c>
      <c r="B222" s="170">
        <v>1789</v>
      </c>
      <c r="C222" s="219">
        <v>1909</v>
      </c>
      <c r="D222" s="170">
        <v>2438</v>
      </c>
      <c r="E222" s="219">
        <v>1264</v>
      </c>
      <c r="F222" s="326"/>
      <c r="G222" s="326"/>
      <c r="H222" s="327"/>
      <c r="I222" s="190">
        <v>3744</v>
      </c>
      <c r="J222" s="439"/>
    </row>
    <row r="223" spans="1:10" ht="12.75">
      <c r="A223" s="213" t="s">
        <v>767</v>
      </c>
      <c r="B223" s="170">
        <v>2134</v>
      </c>
      <c r="C223" s="219">
        <v>2114</v>
      </c>
      <c r="D223" s="170">
        <v>3247</v>
      </c>
      <c r="E223" s="219">
        <v>1035</v>
      </c>
      <c r="F223" s="328"/>
      <c r="G223" s="328"/>
      <c r="H223" s="329"/>
      <c r="I223" s="196">
        <v>4324</v>
      </c>
      <c r="J223" s="439"/>
    </row>
    <row r="224" spans="1:10" ht="12.75">
      <c r="A224" s="32" t="s">
        <v>2</v>
      </c>
      <c r="B224" s="185">
        <f>SUM(B169:B223)</f>
        <v>13632</v>
      </c>
      <c r="C224" s="185">
        <f>SUM(C169:C223)</f>
        <v>15412</v>
      </c>
      <c r="D224" s="185">
        <f>SUM(D169:D223)</f>
        <v>19239</v>
      </c>
      <c r="E224" s="185">
        <f>SUM(E169:E223)</f>
        <v>9884</v>
      </c>
      <c r="F224" s="185">
        <f>SUM(F170:F223)</f>
        <v>41509</v>
      </c>
      <c r="G224" s="185">
        <f>SUM(G170:G223)</f>
        <v>3995</v>
      </c>
      <c r="H224" s="185">
        <f>SUM(H170:H223)</f>
        <v>45504</v>
      </c>
      <c r="I224" s="185">
        <f>SUM(I170:I223)</f>
        <v>29444</v>
      </c>
      <c r="J224" s="410">
        <f t="shared" si="11"/>
        <v>0.647063994374121</v>
      </c>
    </row>
    <row r="225" spans="1:10" ht="13.5" thickBot="1">
      <c r="A225" s="78"/>
      <c r="B225" s="293"/>
      <c r="C225" s="293"/>
      <c r="D225" s="293"/>
      <c r="E225" s="293"/>
      <c r="F225" s="203"/>
      <c r="G225" s="203"/>
      <c r="H225" s="203"/>
      <c r="I225" s="203"/>
      <c r="J225" s="431"/>
    </row>
    <row r="226" spans="1:10" ht="13.5" thickBot="1">
      <c r="A226" s="18" t="s">
        <v>41</v>
      </c>
      <c r="B226" s="432"/>
      <c r="C226" s="432"/>
      <c r="D226" s="432"/>
      <c r="E226" s="432"/>
      <c r="F226" s="434"/>
      <c r="G226" s="434"/>
      <c r="H226" s="434"/>
      <c r="I226" s="434"/>
      <c r="J226" s="435"/>
    </row>
    <row r="227" spans="1:10" ht="12.75">
      <c r="A227" s="9" t="s">
        <v>256</v>
      </c>
      <c r="B227" s="169">
        <v>167</v>
      </c>
      <c r="C227" s="169">
        <v>158</v>
      </c>
      <c r="D227" s="169">
        <v>175</v>
      </c>
      <c r="E227" s="169">
        <v>152</v>
      </c>
      <c r="F227" s="169">
        <v>531</v>
      </c>
      <c r="G227" s="169">
        <v>20</v>
      </c>
      <c r="H227" s="209">
        <f aca="true" t="shared" si="12" ref="H227:H239">IF(G227&lt;&gt;0,G227+F227,"")</f>
        <v>551</v>
      </c>
      <c r="I227" s="169">
        <v>327</v>
      </c>
      <c r="J227" s="440">
        <f aca="true" t="shared" si="13" ref="J227:J242">IF(H227&lt;&gt;0,I227/H227,"")</f>
        <v>0.5934664246823956</v>
      </c>
    </row>
    <row r="228" spans="1:10" ht="12.75">
      <c r="A228" s="9" t="s">
        <v>257</v>
      </c>
      <c r="B228" s="175">
        <v>100</v>
      </c>
      <c r="C228" s="175">
        <v>151</v>
      </c>
      <c r="D228" s="175">
        <v>142</v>
      </c>
      <c r="E228" s="175">
        <v>106</v>
      </c>
      <c r="F228" s="175">
        <v>389</v>
      </c>
      <c r="G228" s="175">
        <v>17</v>
      </c>
      <c r="H228" s="198">
        <f t="shared" si="12"/>
        <v>406</v>
      </c>
      <c r="I228" s="175">
        <v>253</v>
      </c>
      <c r="J228" s="441">
        <f t="shared" si="13"/>
        <v>0.6231527093596059</v>
      </c>
    </row>
    <row r="229" spans="1:10" ht="12.75">
      <c r="A229" s="9" t="s">
        <v>258</v>
      </c>
      <c r="B229" s="175">
        <v>114</v>
      </c>
      <c r="C229" s="175">
        <v>153</v>
      </c>
      <c r="D229" s="175">
        <v>146</v>
      </c>
      <c r="E229" s="175">
        <v>119</v>
      </c>
      <c r="F229" s="175">
        <v>462</v>
      </c>
      <c r="G229" s="175">
        <v>34</v>
      </c>
      <c r="H229" s="198">
        <f t="shared" si="12"/>
        <v>496</v>
      </c>
      <c r="I229" s="175">
        <v>271</v>
      </c>
      <c r="J229" s="441">
        <f t="shared" si="13"/>
        <v>0.5463709677419355</v>
      </c>
    </row>
    <row r="230" spans="1:10" ht="12.75">
      <c r="A230" s="9" t="s">
        <v>259</v>
      </c>
      <c r="B230" s="175">
        <v>36</v>
      </c>
      <c r="C230" s="175">
        <v>76</v>
      </c>
      <c r="D230" s="175">
        <v>55</v>
      </c>
      <c r="E230" s="175">
        <v>56</v>
      </c>
      <c r="F230" s="175">
        <v>161</v>
      </c>
      <c r="G230" s="175">
        <v>14</v>
      </c>
      <c r="H230" s="198">
        <f t="shared" si="12"/>
        <v>175</v>
      </c>
      <c r="I230" s="175">
        <v>117</v>
      </c>
      <c r="J230" s="441">
        <f t="shared" si="13"/>
        <v>0.6685714285714286</v>
      </c>
    </row>
    <row r="231" spans="1:10" ht="12.75">
      <c r="A231" s="9" t="s">
        <v>260</v>
      </c>
      <c r="B231" s="175">
        <v>17</v>
      </c>
      <c r="C231" s="175">
        <v>47</v>
      </c>
      <c r="D231" s="175">
        <v>38</v>
      </c>
      <c r="E231" s="175">
        <v>27</v>
      </c>
      <c r="F231" s="175">
        <v>81</v>
      </c>
      <c r="G231" s="175">
        <v>1</v>
      </c>
      <c r="H231" s="198">
        <v>82</v>
      </c>
      <c r="I231" s="175">
        <v>65</v>
      </c>
      <c r="J231" s="441">
        <f t="shared" si="13"/>
        <v>0.7926829268292683</v>
      </c>
    </row>
    <row r="232" spans="1:10" ht="12.75">
      <c r="A232" s="9" t="s">
        <v>261</v>
      </c>
      <c r="B232" s="175">
        <v>30</v>
      </c>
      <c r="C232" s="175">
        <v>65</v>
      </c>
      <c r="D232" s="175">
        <v>37</v>
      </c>
      <c r="E232" s="175">
        <v>55</v>
      </c>
      <c r="F232" s="175">
        <v>153</v>
      </c>
      <c r="G232" s="175">
        <v>2</v>
      </c>
      <c r="H232" s="198">
        <f t="shared" si="12"/>
        <v>155</v>
      </c>
      <c r="I232" s="175">
        <v>97</v>
      </c>
      <c r="J232" s="441">
        <f t="shared" si="13"/>
        <v>0.6258064516129033</v>
      </c>
    </row>
    <row r="233" spans="1:10" ht="12.75">
      <c r="A233" s="9" t="s">
        <v>262</v>
      </c>
      <c r="B233" s="175">
        <v>42</v>
      </c>
      <c r="C233" s="175">
        <v>53</v>
      </c>
      <c r="D233" s="175">
        <v>49</v>
      </c>
      <c r="E233" s="175">
        <v>46</v>
      </c>
      <c r="F233" s="175">
        <v>142</v>
      </c>
      <c r="G233" s="175">
        <v>4</v>
      </c>
      <c r="H233" s="198">
        <f t="shared" si="12"/>
        <v>146</v>
      </c>
      <c r="I233" s="175">
        <v>96</v>
      </c>
      <c r="J233" s="441">
        <f t="shared" si="13"/>
        <v>0.6575342465753424</v>
      </c>
    </row>
    <row r="234" spans="1:10" ht="12.75">
      <c r="A234" s="9" t="s">
        <v>263</v>
      </c>
      <c r="B234" s="175">
        <v>49</v>
      </c>
      <c r="C234" s="175">
        <v>78</v>
      </c>
      <c r="D234" s="175">
        <v>65</v>
      </c>
      <c r="E234" s="175">
        <v>61</v>
      </c>
      <c r="F234" s="175">
        <v>179</v>
      </c>
      <c r="G234" s="175">
        <v>6</v>
      </c>
      <c r="H234" s="198">
        <f t="shared" si="12"/>
        <v>185</v>
      </c>
      <c r="I234" s="175">
        <v>130</v>
      </c>
      <c r="J234" s="441">
        <f t="shared" si="13"/>
        <v>0.7027027027027027</v>
      </c>
    </row>
    <row r="235" spans="1:10" ht="12.75">
      <c r="A235" s="9" t="s">
        <v>351</v>
      </c>
      <c r="B235" s="175">
        <v>23</v>
      </c>
      <c r="C235" s="175">
        <v>50</v>
      </c>
      <c r="D235" s="175">
        <v>37</v>
      </c>
      <c r="E235" s="175">
        <v>37</v>
      </c>
      <c r="F235" s="175">
        <v>96</v>
      </c>
      <c r="G235" s="175">
        <v>0</v>
      </c>
      <c r="H235" s="198">
        <v>96</v>
      </c>
      <c r="I235" s="175">
        <v>77</v>
      </c>
      <c r="J235" s="441">
        <f t="shared" si="13"/>
        <v>0.8020833333333334</v>
      </c>
    </row>
    <row r="236" spans="1:10" ht="12.75">
      <c r="A236" s="9" t="s">
        <v>264</v>
      </c>
      <c r="B236" s="175">
        <v>97</v>
      </c>
      <c r="C236" s="175">
        <v>156</v>
      </c>
      <c r="D236" s="175">
        <v>120</v>
      </c>
      <c r="E236" s="175">
        <v>136</v>
      </c>
      <c r="F236" s="175">
        <v>381</v>
      </c>
      <c r="G236" s="175">
        <v>15</v>
      </c>
      <c r="H236" s="198">
        <f t="shared" si="12"/>
        <v>396</v>
      </c>
      <c r="I236" s="175">
        <v>255</v>
      </c>
      <c r="J236" s="441">
        <f t="shared" si="13"/>
        <v>0.6439393939393939</v>
      </c>
    </row>
    <row r="237" spans="1:10" ht="12.75">
      <c r="A237" s="9" t="s">
        <v>265</v>
      </c>
      <c r="B237" s="175">
        <v>21</v>
      </c>
      <c r="C237" s="175">
        <v>49</v>
      </c>
      <c r="D237" s="175">
        <v>33</v>
      </c>
      <c r="E237" s="175">
        <v>38</v>
      </c>
      <c r="F237" s="175">
        <v>96</v>
      </c>
      <c r="G237" s="175">
        <v>0</v>
      </c>
      <c r="H237" s="198">
        <v>96</v>
      </c>
      <c r="I237" s="175">
        <v>74</v>
      </c>
      <c r="J237" s="441">
        <f t="shared" si="13"/>
        <v>0.7708333333333334</v>
      </c>
    </row>
    <row r="238" spans="1:10" ht="12.75">
      <c r="A238" s="9" t="s">
        <v>266</v>
      </c>
      <c r="B238" s="175">
        <v>100</v>
      </c>
      <c r="C238" s="175">
        <v>102</v>
      </c>
      <c r="D238" s="175">
        <v>94</v>
      </c>
      <c r="E238" s="175">
        <v>105</v>
      </c>
      <c r="F238" s="175">
        <v>316</v>
      </c>
      <c r="G238" s="175">
        <v>27</v>
      </c>
      <c r="H238" s="198">
        <f t="shared" si="12"/>
        <v>343</v>
      </c>
      <c r="I238" s="175">
        <v>206</v>
      </c>
      <c r="J238" s="441">
        <f t="shared" si="13"/>
        <v>0.6005830903790087</v>
      </c>
    </row>
    <row r="239" spans="1:10" ht="12.75">
      <c r="A239" s="9" t="s">
        <v>267</v>
      </c>
      <c r="B239" s="175">
        <v>27</v>
      </c>
      <c r="C239" s="175">
        <v>59</v>
      </c>
      <c r="D239" s="175">
        <v>47</v>
      </c>
      <c r="E239" s="175">
        <v>36</v>
      </c>
      <c r="F239" s="175">
        <v>157</v>
      </c>
      <c r="G239" s="175">
        <v>4</v>
      </c>
      <c r="H239" s="198">
        <f t="shared" si="12"/>
        <v>161</v>
      </c>
      <c r="I239" s="175">
        <v>87</v>
      </c>
      <c r="J239" s="441">
        <f t="shared" si="13"/>
        <v>0.5403726708074534</v>
      </c>
    </row>
    <row r="240" spans="1:10" ht="12.75">
      <c r="A240" s="9" t="s">
        <v>268</v>
      </c>
      <c r="B240" s="175">
        <v>20</v>
      </c>
      <c r="C240" s="175">
        <v>41</v>
      </c>
      <c r="D240" s="175">
        <v>30</v>
      </c>
      <c r="E240" s="175">
        <v>31</v>
      </c>
      <c r="F240" s="175">
        <v>73</v>
      </c>
      <c r="G240" s="175">
        <v>0</v>
      </c>
      <c r="H240" s="198">
        <v>73</v>
      </c>
      <c r="I240" s="175">
        <v>61</v>
      </c>
      <c r="J240" s="441">
        <f t="shared" si="13"/>
        <v>0.8356164383561644</v>
      </c>
    </row>
    <row r="241" spans="1:10" ht="12.75">
      <c r="A241" s="3" t="s">
        <v>567</v>
      </c>
      <c r="B241" s="177">
        <v>20</v>
      </c>
      <c r="C241" s="177">
        <v>53</v>
      </c>
      <c r="D241" s="177">
        <v>36</v>
      </c>
      <c r="E241" s="177">
        <v>37</v>
      </c>
      <c r="F241" s="175">
        <v>114</v>
      </c>
      <c r="G241" s="175">
        <v>1</v>
      </c>
      <c r="H241" s="198">
        <v>115</v>
      </c>
      <c r="I241" s="175">
        <v>77</v>
      </c>
      <c r="J241" s="442">
        <f t="shared" si="13"/>
        <v>0.6695652173913044</v>
      </c>
    </row>
    <row r="242" spans="1:10" ht="12.75">
      <c r="A242" s="32" t="s">
        <v>2</v>
      </c>
      <c r="B242" s="185">
        <f aca="true" t="shared" si="14" ref="B242:I242">SUM(B227:B241)</f>
        <v>863</v>
      </c>
      <c r="C242" s="185">
        <f t="shared" si="14"/>
        <v>1291</v>
      </c>
      <c r="D242" s="185">
        <f t="shared" si="14"/>
        <v>1104</v>
      </c>
      <c r="E242" s="185">
        <f t="shared" si="14"/>
        <v>1042</v>
      </c>
      <c r="F242" s="185">
        <f t="shared" si="14"/>
        <v>3331</v>
      </c>
      <c r="G242" s="185">
        <f t="shared" si="14"/>
        <v>145</v>
      </c>
      <c r="H242" s="185">
        <f t="shared" si="14"/>
        <v>3476</v>
      </c>
      <c r="I242" s="185">
        <f t="shared" si="14"/>
        <v>2193</v>
      </c>
      <c r="J242" s="410">
        <f t="shared" si="13"/>
        <v>0.630897583429229</v>
      </c>
    </row>
    <row r="243" spans="1:10" ht="13.5" thickBot="1">
      <c r="A243" s="50"/>
      <c r="B243" s="443"/>
      <c r="C243" s="443"/>
      <c r="D243" s="443"/>
      <c r="E243" s="443"/>
      <c r="F243" s="444"/>
      <c r="G243" s="444"/>
      <c r="H243" s="444"/>
      <c r="I243" s="444"/>
      <c r="J243" s="445"/>
    </row>
    <row r="244" spans="1:10" ht="13.5" thickBot="1">
      <c r="A244" s="18" t="s">
        <v>42</v>
      </c>
      <c r="B244" s="432"/>
      <c r="C244" s="432"/>
      <c r="D244" s="432"/>
      <c r="E244" s="432"/>
      <c r="F244" s="432"/>
      <c r="G244" s="432"/>
      <c r="H244" s="432"/>
      <c r="I244" s="432"/>
      <c r="J244" s="433"/>
    </row>
    <row r="245" spans="1:10" ht="12.75">
      <c r="A245" s="19" t="s">
        <v>43</v>
      </c>
      <c r="B245" s="232">
        <v>77</v>
      </c>
      <c r="C245" s="188">
        <v>92</v>
      </c>
      <c r="D245" s="167">
        <v>66</v>
      </c>
      <c r="E245" s="188">
        <v>101</v>
      </c>
      <c r="F245" s="187">
        <v>203</v>
      </c>
      <c r="G245" s="169">
        <v>14</v>
      </c>
      <c r="H245" s="197">
        <f aca="true" t="shared" si="15" ref="H245:H255">IF(G245&lt;&gt;0,G245+F245,"")</f>
        <v>217</v>
      </c>
      <c r="I245" s="169">
        <v>169</v>
      </c>
      <c r="J245" s="415">
        <f aca="true" t="shared" si="16" ref="J245:J255">IF(I245&lt;&gt;0,I245/H245,"")</f>
        <v>0.7788018433179723</v>
      </c>
    </row>
    <row r="246" spans="1:10" ht="12.75">
      <c r="A246" s="19" t="s">
        <v>44</v>
      </c>
      <c r="B246" s="257">
        <v>219</v>
      </c>
      <c r="C246" s="190">
        <v>165</v>
      </c>
      <c r="D246" s="173">
        <v>167</v>
      </c>
      <c r="E246" s="190">
        <v>218</v>
      </c>
      <c r="F246" s="189">
        <v>537</v>
      </c>
      <c r="G246" s="175">
        <v>13</v>
      </c>
      <c r="H246" s="217">
        <f t="shared" si="15"/>
        <v>550</v>
      </c>
      <c r="I246" s="175">
        <v>508</v>
      </c>
      <c r="J246" s="415">
        <f t="shared" si="16"/>
        <v>0.9236363636363636</v>
      </c>
    </row>
    <row r="247" spans="1:10" ht="12.75">
      <c r="A247" s="19" t="s">
        <v>45</v>
      </c>
      <c r="B247" s="257">
        <v>207</v>
      </c>
      <c r="C247" s="190">
        <v>168</v>
      </c>
      <c r="D247" s="173">
        <v>175</v>
      </c>
      <c r="E247" s="190">
        <v>192</v>
      </c>
      <c r="F247" s="189">
        <v>506</v>
      </c>
      <c r="G247" s="175">
        <v>14</v>
      </c>
      <c r="H247" s="217">
        <f t="shared" si="15"/>
        <v>520</v>
      </c>
      <c r="I247" s="175">
        <v>375</v>
      </c>
      <c r="J247" s="415">
        <f t="shared" si="16"/>
        <v>0.7211538461538461</v>
      </c>
    </row>
    <row r="248" spans="1:10" ht="12.75">
      <c r="A248" s="76" t="s">
        <v>46</v>
      </c>
      <c r="B248" s="257">
        <v>108</v>
      </c>
      <c r="C248" s="190">
        <v>76</v>
      </c>
      <c r="D248" s="173">
        <v>74</v>
      </c>
      <c r="E248" s="190">
        <v>102</v>
      </c>
      <c r="F248" s="189">
        <v>222</v>
      </c>
      <c r="G248" s="175">
        <v>15</v>
      </c>
      <c r="H248" s="217">
        <f t="shared" si="15"/>
        <v>237</v>
      </c>
      <c r="I248" s="175">
        <v>185</v>
      </c>
      <c r="J248" s="415">
        <f t="shared" si="16"/>
        <v>0.7805907172995781</v>
      </c>
    </row>
    <row r="249" spans="1:10" ht="12.75">
      <c r="A249" s="76" t="s">
        <v>47</v>
      </c>
      <c r="B249" s="257">
        <v>119</v>
      </c>
      <c r="C249" s="190">
        <v>93</v>
      </c>
      <c r="D249" s="173">
        <v>104</v>
      </c>
      <c r="E249" s="190">
        <v>109</v>
      </c>
      <c r="F249" s="189">
        <v>308</v>
      </c>
      <c r="G249" s="175">
        <v>16</v>
      </c>
      <c r="H249" s="217">
        <f t="shared" si="15"/>
        <v>324</v>
      </c>
      <c r="I249" s="175">
        <v>214</v>
      </c>
      <c r="J249" s="415">
        <f t="shared" si="16"/>
        <v>0.6604938271604939</v>
      </c>
    </row>
    <row r="250" spans="1:10" ht="12.75">
      <c r="A250" s="19" t="s">
        <v>48</v>
      </c>
      <c r="B250" s="257">
        <v>204</v>
      </c>
      <c r="C250" s="190">
        <v>433</v>
      </c>
      <c r="D250" s="170">
        <v>345</v>
      </c>
      <c r="E250" s="190">
        <v>273</v>
      </c>
      <c r="F250" s="189">
        <v>901</v>
      </c>
      <c r="G250" s="175">
        <v>55</v>
      </c>
      <c r="H250" s="217">
        <f t="shared" si="15"/>
        <v>956</v>
      </c>
      <c r="I250" s="175">
        <v>644</v>
      </c>
      <c r="J250" s="415">
        <f t="shared" si="16"/>
        <v>0.6736401673640168</v>
      </c>
    </row>
    <row r="251" spans="1:10" ht="12.75">
      <c r="A251" s="19" t="s">
        <v>49</v>
      </c>
      <c r="B251" s="257">
        <v>119</v>
      </c>
      <c r="C251" s="190">
        <v>127</v>
      </c>
      <c r="D251" s="170">
        <v>98</v>
      </c>
      <c r="E251" s="190">
        <v>147</v>
      </c>
      <c r="F251" s="189">
        <v>325</v>
      </c>
      <c r="G251" s="175">
        <v>13</v>
      </c>
      <c r="H251" s="217">
        <f t="shared" si="15"/>
        <v>338</v>
      </c>
      <c r="I251" s="175">
        <v>253</v>
      </c>
      <c r="J251" s="415">
        <f t="shared" si="16"/>
        <v>0.7485207100591716</v>
      </c>
    </row>
    <row r="252" spans="1:10" ht="12.75">
      <c r="A252" s="19" t="s">
        <v>50</v>
      </c>
      <c r="B252" s="257">
        <v>19</v>
      </c>
      <c r="C252" s="190">
        <v>30</v>
      </c>
      <c r="D252" s="170">
        <v>16</v>
      </c>
      <c r="E252" s="190">
        <v>33</v>
      </c>
      <c r="F252" s="189">
        <v>57</v>
      </c>
      <c r="G252" s="175">
        <v>5</v>
      </c>
      <c r="H252" s="217">
        <f t="shared" si="15"/>
        <v>62</v>
      </c>
      <c r="I252" s="175">
        <v>49</v>
      </c>
      <c r="J252" s="415">
        <f t="shared" si="16"/>
        <v>0.7903225806451613</v>
      </c>
    </row>
    <row r="253" spans="1:10" ht="12.75">
      <c r="A253" s="19" t="s">
        <v>51</v>
      </c>
      <c r="B253" s="257">
        <v>376</v>
      </c>
      <c r="C253" s="190">
        <v>306</v>
      </c>
      <c r="D253" s="170">
        <v>316</v>
      </c>
      <c r="E253" s="190">
        <v>357</v>
      </c>
      <c r="F253" s="189">
        <v>929</v>
      </c>
      <c r="G253" s="175">
        <v>29</v>
      </c>
      <c r="H253" s="217">
        <f t="shared" si="15"/>
        <v>958</v>
      </c>
      <c r="I253" s="175">
        <v>694</v>
      </c>
      <c r="J253" s="415">
        <f t="shared" si="16"/>
        <v>0.7244258872651357</v>
      </c>
    </row>
    <row r="254" spans="1:10" ht="12.75">
      <c r="A254" s="19" t="s">
        <v>52</v>
      </c>
      <c r="B254" s="257">
        <v>112</v>
      </c>
      <c r="C254" s="190">
        <v>223</v>
      </c>
      <c r="D254" s="170">
        <v>172</v>
      </c>
      <c r="E254" s="190">
        <v>153</v>
      </c>
      <c r="F254" s="189">
        <v>433</v>
      </c>
      <c r="G254" s="175">
        <v>32</v>
      </c>
      <c r="H254" s="217">
        <f t="shared" si="15"/>
        <v>465</v>
      </c>
      <c r="I254" s="175">
        <v>337</v>
      </c>
      <c r="J254" s="415">
        <f t="shared" si="16"/>
        <v>0.7247311827956989</v>
      </c>
    </row>
    <row r="255" spans="1:10" ht="12.75">
      <c r="A255" s="31" t="s">
        <v>53</v>
      </c>
      <c r="B255" s="262">
        <v>274</v>
      </c>
      <c r="C255" s="190">
        <v>221</v>
      </c>
      <c r="D255" s="178">
        <v>250</v>
      </c>
      <c r="E255" s="192">
        <v>250</v>
      </c>
      <c r="F255" s="331">
        <v>732</v>
      </c>
      <c r="G255" s="259">
        <v>19</v>
      </c>
      <c r="H255" s="217">
        <f t="shared" si="15"/>
        <v>751</v>
      </c>
      <c r="I255" s="259">
        <v>515</v>
      </c>
      <c r="J255" s="418">
        <f t="shared" si="16"/>
        <v>0.6857523302263648</v>
      </c>
    </row>
    <row r="256" spans="1:10" ht="12.75">
      <c r="A256" s="32" t="s">
        <v>2</v>
      </c>
      <c r="B256" s="185">
        <f aca="true" t="shared" si="17" ref="B256:I256">SUM(B245:B255)</f>
        <v>1834</v>
      </c>
      <c r="C256" s="185">
        <f t="shared" si="17"/>
        <v>1934</v>
      </c>
      <c r="D256" s="185">
        <f t="shared" si="17"/>
        <v>1783</v>
      </c>
      <c r="E256" s="185">
        <f t="shared" si="17"/>
        <v>1935</v>
      </c>
      <c r="F256" s="185">
        <f t="shared" si="17"/>
        <v>5153</v>
      </c>
      <c r="G256" s="185">
        <f t="shared" si="17"/>
        <v>225</v>
      </c>
      <c r="H256" s="185">
        <f t="shared" si="17"/>
        <v>5378</v>
      </c>
      <c r="I256" s="185">
        <f t="shared" si="17"/>
        <v>3943</v>
      </c>
      <c r="J256" s="410">
        <f>IF(H256&lt;&gt;0,I256/H256,"")</f>
        <v>0.733172182967646</v>
      </c>
    </row>
    <row r="257" spans="1:10" ht="13.5" thickBot="1">
      <c r="A257" s="35"/>
      <c r="B257" s="293"/>
      <c r="C257" s="293"/>
      <c r="D257" s="293"/>
      <c r="E257" s="293"/>
      <c r="F257" s="203"/>
      <c r="G257" s="203"/>
      <c r="H257" s="203"/>
      <c r="I257" s="203"/>
      <c r="J257" s="431"/>
    </row>
    <row r="258" spans="1:10" ht="13.5" thickBot="1">
      <c r="A258" s="18" t="s">
        <v>54</v>
      </c>
      <c r="B258" s="432"/>
      <c r="C258" s="432"/>
      <c r="D258" s="432"/>
      <c r="E258" s="432"/>
      <c r="F258" s="434"/>
      <c r="G258" s="434"/>
      <c r="H258" s="434"/>
      <c r="I258" s="434"/>
      <c r="J258" s="435"/>
    </row>
    <row r="259" spans="1:10" ht="12.75">
      <c r="A259" s="9" t="s">
        <v>269</v>
      </c>
      <c r="B259" s="358">
        <v>259</v>
      </c>
      <c r="C259" s="446">
        <v>291</v>
      </c>
      <c r="D259" s="358">
        <v>305</v>
      </c>
      <c r="E259" s="446">
        <v>238</v>
      </c>
      <c r="F259" s="188">
        <v>761</v>
      </c>
      <c r="G259" s="169">
        <v>72</v>
      </c>
      <c r="H259" s="209">
        <f>IF(G259&lt;&gt;0,G259+F259,"")</f>
        <v>833</v>
      </c>
      <c r="I259" s="169">
        <v>552</v>
      </c>
      <c r="J259" s="447">
        <f aca="true" t="shared" si="18" ref="J259:J287">IF(H259&lt;&gt;0,I259/H259,"")</f>
        <v>0.6626650660264105</v>
      </c>
    </row>
    <row r="260" spans="1:10" ht="12.75">
      <c r="A260" s="9" t="s">
        <v>270</v>
      </c>
      <c r="B260" s="359">
        <v>242</v>
      </c>
      <c r="C260" s="448">
        <v>311</v>
      </c>
      <c r="D260" s="359">
        <v>329</v>
      </c>
      <c r="E260" s="448">
        <v>219</v>
      </c>
      <c r="F260" s="190">
        <v>821</v>
      </c>
      <c r="G260" s="175">
        <v>59</v>
      </c>
      <c r="H260" s="198">
        <f aca="true" t="shared" si="19" ref="H260:H283">IF(G260&lt;&gt;0,G260+F260,"")</f>
        <v>880</v>
      </c>
      <c r="I260" s="175">
        <v>560</v>
      </c>
      <c r="J260" s="449">
        <f t="shared" si="18"/>
        <v>0.6363636363636364</v>
      </c>
    </row>
    <row r="261" spans="1:10" ht="12.75">
      <c r="A261" s="9" t="s">
        <v>271</v>
      </c>
      <c r="B261" s="359">
        <v>291</v>
      </c>
      <c r="C261" s="448">
        <v>281</v>
      </c>
      <c r="D261" s="359">
        <v>340</v>
      </c>
      <c r="E261" s="448">
        <v>229</v>
      </c>
      <c r="F261" s="190">
        <v>822</v>
      </c>
      <c r="G261" s="175">
        <v>79</v>
      </c>
      <c r="H261" s="198">
        <f t="shared" si="19"/>
        <v>901</v>
      </c>
      <c r="I261" s="175">
        <v>577</v>
      </c>
      <c r="J261" s="449">
        <f t="shared" si="18"/>
        <v>0.6403995560488346</v>
      </c>
    </row>
    <row r="262" spans="1:10" ht="12.75">
      <c r="A262" s="9" t="s">
        <v>272</v>
      </c>
      <c r="B262" s="359">
        <v>291</v>
      </c>
      <c r="C262" s="448">
        <v>264</v>
      </c>
      <c r="D262" s="359">
        <v>325</v>
      </c>
      <c r="E262" s="448">
        <v>223</v>
      </c>
      <c r="F262" s="190">
        <v>893</v>
      </c>
      <c r="G262" s="175">
        <v>84</v>
      </c>
      <c r="H262" s="198">
        <f t="shared" si="19"/>
        <v>977</v>
      </c>
      <c r="I262" s="175">
        <v>567</v>
      </c>
      <c r="J262" s="449">
        <f t="shared" si="18"/>
        <v>0.5803480040941658</v>
      </c>
    </row>
    <row r="263" spans="1:10" ht="12.75">
      <c r="A263" s="9" t="s">
        <v>273</v>
      </c>
      <c r="B263" s="359">
        <v>337</v>
      </c>
      <c r="C263" s="448">
        <v>315</v>
      </c>
      <c r="D263" s="359">
        <v>422</v>
      </c>
      <c r="E263" s="448">
        <v>223</v>
      </c>
      <c r="F263" s="190">
        <v>993</v>
      </c>
      <c r="G263" s="175">
        <v>88</v>
      </c>
      <c r="H263" s="198">
        <f t="shared" si="19"/>
        <v>1081</v>
      </c>
      <c r="I263" s="175">
        <v>660</v>
      </c>
      <c r="J263" s="449">
        <f t="shared" si="18"/>
        <v>0.61054579093432</v>
      </c>
    </row>
    <row r="264" spans="1:10" ht="12.75">
      <c r="A264" s="9" t="s">
        <v>274</v>
      </c>
      <c r="B264" s="359">
        <v>257</v>
      </c>
      <c r="C264" s="448">
        <v>385</v>
      </c>
      <c r="D264" s="359">
        <v>380</v>
      </c>
      <c r="E264" s="448">
        <v>259</v>
      </c>
      <c r="F264" s="190">
        <v>961</v>
      </c>
      <c r="G264" s="175">
        <v>46</v>
      </c>
      <c r="H264" s="198">
        <f t="shared" si="19"/>
        <v>1007</v>
      </c>
      <c r="I264" s="175">
        <v>646</v>
      </c>
      <c r="J264" s="449">
        <f t="shared" si="18"/>
        <v>0.6415094339622641</v>
      </c>
    </row>
    <row r="265" spans="1:10" ht="12.75">
      <c r="A265" s="9" t="s">
        <v>275</v>
      </c>
      <c r="B265" s="359">
        <v>244</v>
      </c>
      <c r="C265" s="448">
        <v>453</v>
      </c>
      <c r="D265" s="359">
        <v>300</v>
      </c>
      <c r="E265" s="448">
        <v>394</v>
      </c>
      <c r="F265" s="190">
        <v>1022</v>
      </c>
      <c r="G265" s="175">
        <v>50</v>
      </c>
      <c r="H265" s="198">
        <f t="shared" si="19"/>
        <v>1072</v>
      </c>
      <c r="I265" s="175">
        <v>701</v>
      </c>
      <c r="J265" s="449">
        <f t="shared" si="18"/>
        <v>0.6539179104477612</v>
      </c>
    </row>
    <row r="266" spans="1:10" ht="12.75">
      <c r="A266" s="9" t="s">
        <v>276</v>
      </c>
      <c r="B266" s="359">
        <v>306</v>
      </c>
      <c r="C266" s="448">
        <v>393</v>
      </c>
      <c r="D266" s="359">
        <v>316</v>
      </c>
      <c r="E266" s="448">
        <v>379</v>
      </c>
      <c r="F266" s="190">
        <v>947</v>
      </c>
      <c r="G266" s="175">
        <v>77</v>
      </c>
      <c r="H266" s="198">
        <f t="shared" si="19"/>
        <v>1024</v>
      </c>
      <c r="I266" s="175">
        <v>705</v>
      </c>
      <c r="J266" s="449">
        <f t="shared" si="18"/>
        <v>0.6884765625</v>
      </c>
    </row>
    <row r="267" spans="1:10" ht="12.75">
      <c r="A267" s="9" t="s">
        <v>277</v>
      </c>
      <c r="B267" s="359">
        <v>260</v>
      </c>
      <c r="C267" s="448">
        <v>354</v>
      </c>
      <c r="D267" s="359">
        <v>297</v>
      </c>
      <c r="E267" s="448">
        <v>317</v>
      </c>
      <c r="F267" s="190">
        <v>908</v>
      </c>
      <c r="G267" s="175">
        <v>77</v>
      </c>
      <c r="H267" s="198">
        <f t="shared" si="19"/>
        <v>985</v>
      </c>
      <c r="I267" s="175">
        <v>622</v>
      </c>
      <c r="J267" s="449">
        <f t="shared" si="18"/>
        <v>0.6314720812182741</v>
      </c>
    </row>
    <row r="268" spans="1:10" ht="12.75">
      <c r="A268" s="9" t="s">
        <v>530</v>
      </c>
      <c r="B268" s="359">
        <v>204</v>
      </c>
      <c r="C268" s="448">
        <v>341</v>
      </c>
      <c r="D268" s="359">
        <v>227</v>
      </c>
      <c r="E268" s="448">
        <v>317</v>
      </c>
      <c r="F268" s="190">
        <v>781</v>
      </c>
      <c r="G268" s="175">
        <v>64</v>
      </c>
      <c r="H268" s="198">
        <f t="shared" si="19"/>
        <v>845</v>
      </c>
      <c r="I268" s="175">
        <v>551</v>
      </c>
      <c r="J268" s="449">
        <f t="shared" si="18"/>
        <v>0.6520710059171597</v>
      </c>
    </row>
    <row r="269" spans="1:10" ht="12.75">
      <c r="A269" s="9" t="s">
        <v>278</v>
      </c>
      <c r="B269" s="359">
        <v>119</v>
      </c>
      <c r="C269" s="448">
        <v>216</v>
      </c>
      <c r="D269" s="359">
        <v>176</v>
      </c>
      <c r="E269" s="448">
        <v>159</v>
      </c>
      <c r="F269" s="190">
        <v>513</v>
      </c>
      <c r="G269" s="175">
        <v>38</v>
      </c>
      <c r="H269" s="198">
        <f t="shared" si="19"/>
        <v>551</v>
      </c>
      <c r="I269" s="175">
        <v>340</v>
      </c>
      <c r="J269" s="449">
        <f t="shared" si="18"/>
        <v>0.617059891107078</v>
      </c>
    </row>
    <row r="270" spans="1:10" ht="12.75">
      <c r="A270" s="9" t="s">
        <v>279</v>
      </c>
      <c r="B270" s="359">
        <v>144</v>
      </c>
      <c r="C270" s="448">
        <v>351</v>
      </c>
      <c r="D270" s="359">
        <v>201</v>
      </c>
      <c r="E270" s="448">
        <v>290</v>
      </c>
      <c r="F270" s="190">
        <v>763</v>
      </c>
      <c r="G270" s="175">
        <v>37</v>
      </c>
      <c r="H270" s="198">
        <f t="shared" si="19"/>
        <v>800</v>
      </c>
      <c r="I270" s="175">
        <v>500</v>
      </c>
      <c r="J270" s="449">
        <f t="shared" si="18"/>
        <v>0.625</v>
      </c>
    </row>
    <row r="271" spans="1:10" ht="12.75">
      <c r="A271" s="9" t="s">
        <v>280</v>
      </c>
      <c r="B271" s="359">
        <v>222</v>
      </c>
      <c r="C271" s="448">
        <v>366</v>
      </c>
      <c r="D271" s="359">
        <v>307</v>
      </c>
      <c r="E271" s="448">
        <v>280</v>
      </c>
      <c r="F271" s="190">
        <v>975</v>
      </c>
      <c r="G271" s="175">
        <v>60</v>
      </c>
      <c r="H271" s="198">
        <f t="shared" si="19"/>
        <v>1035</v>
      </c>
      <c r="I271" s="175">
        <v>590</v>
      </c>
      <c r="J271" s="449">
        <f t="shared" si="18"/>
        <v>0.5700483091787439</v>
      </c>
    </row>
    <row r="272" spans="1:10" ht="12.75">
      <c r="A272" s="9" t="s">
        <v>281</v>
      </c>
      <c r="B272" s="359">
        <v>225</v>
      </c>
      <c r="C272" s="448">
        <v>446</v>
      </c>
      <c r="D272" s="359">
        <v>347</v>
      </c>
      <c r="E272" s="448">
        <v>319</v>
      </c>
      <c r="F272" s="190">
        <v>1051</v>
      </c>
      <c r="G272" s="175">
        <v>74</v>
      </c>
      <c r="H272" s="198">
        <f t="shared" si="19"/>
        <v>1125</v>
      </c>
      <c r="I272" s="175">
        <v>679</v>
      </c>
      <c r="J272" s="449">
        <f t="shared" si="18"/>
        <v>0.6035555555555555</v>
      </c>
    </row>
    <row r="273" spans="1:10" ht="12.75">
      <c r="A273" s="9" t="s">
        <v>531</v>
      </c>
      <c r="B273" s="359">
        <v>238</v>
      </c>
      <c r="C273" s="448">
        <v>303</v>
      </c>
      <c r="D273" s="359">
        <v>281</v>
      </c>
      <c r="E273" s="448">
        <v>257</v>
      </c>
      <c r="F273" s="190">
        <v>804</v>
      </c>
      <c r="G273" s="175">
        <v>50</v>
      </c>
      <c r="H273" s="198">
        <f t="shared" si="19"/>
        <v>854</v>
      </c>
      <c r="I273" s="175">
        <v>567</v>
      </c>
      <c r="J273" s="449">
        <f t="shared" si="18"/>
        <v>0.6639344262295082</v>
      </c>
    </row>
    <row r="274" spans="1:10" ht="12.75">
      <c r="A274" s="9" t="s">
        <v>282</v>
      </c>
      <c r="B274" s="359">
        <v>103</v>
      </c>
      <c r="C274" s="448">
        <v>122</v>
      </c>
      <c r="D274" s="359">
        <v>88</v>
      </c>
      <c r="E274" s="448">
        <v>133</v>
      </c>
      <c r="F274" s="190">
        <v>322</v>
      </c>
      <c r="G274" s="175">
        <v>14</v>
      </c>
      <c r="H274" s="198">
        <f t="shared" si="19"/>
        <v>336</v>
      </c>
      <c r="I274" s="175">
        <v>227</v>
      </c>
      <c r="J274" s="449">
        <f t="shared" si="18"/>
        <v>0.6755952380952381</v>
      </c>
    </row>
    <row r="275" spans="1:10" ht="12.75">
      <c r="A275" s="9" t="s">
        <v>283</v>
      </c>
      <c r="B275" s="359">
        <v>230</v>
      </c>
      <c r="C275" s="448">
        <v>294</v>
      </c>
      <c r="D275" s="359">
        <v>263</v>
      </c>
      <c r="E275" s="448">
        <v>259</v>
      </c>
      <c r="F275" s="190">
        <v>754</v>
      </c>
      <c r="G275" s="175">
        <v>52</v>
      </c>
      <c r="H275" s="198">
        <f t="shared" si="19"/>
        <v>806</v>
      </c>
      <c r="I275" s="175">
        <v>528</v>
      </c>
      <c r="J275" s="449">
        <f t="shared" si="18"/>
        <v>0.6550868486352357</v>
      </c>
    </row>
    <row r="276" spans="1:10" ht="12.75">
      <c r="A276" s="9" t="s">
        <v>284</v>
      </c>
      <c r="B276" s="359">
        <v>143</v>
      </c>
      <c r="C276" s="448">
        <v>234</v>
      </c>
      <c r="D276" s="359">
        <v>176</v>
      </c>
      <c r="E276" s="448">
        <v>203</v>
      </c>
      <c r="F276" s="190">
        <v>542</v>
      </c>
      <c r="G276" s="175">
        <v>26</v>
      </c>
      <c r="H276" s="198">
        <f t="shared" si="19"/>
        <v>568</v>
      </c>
      <c r="I276" s="175">
        <v>381</v>
      </c>
      <c r="J276" s="449">
        <f t="shared" si="18"/>
        <v>0.670774647887324</v>
      </c>
    </row>
    <row r="277" spans="1:10" ht="12.75">
      <c r="A277" s="9" t="s">
        <v>285</v>
      </c>
      <c r="B277" s="359">
        <v>158</v>
      </c>
      <c r="C277" s="448">
        <v>149</v>
      </c>
      <c r="D277" s="359">
        <v>158</v>
      </c>
      <c r="E277" s="448">
        <v>148</v>
      </c>
      <c r="F277" s="190">
        <v>416</v>
      </c>
      <c r="G277" s="175">
        <v>32</v>
      </c>
      <c r="H277" s="198">
        <f t="shared" si="19"/>
        <v>448</v>
      </c>
      <c r="I277" s="175">
        <v>311</v>
      </c>
      <c r="J277" s="449">
        <f t="shared" si="18"/>
        <v>0.6941964285714286</v>
      </c>
    </row>
    <row r="278" spans="1:10" ht="12.75">
      <c r="A278" s="9" t="s">
        <v>286</v>
      </c>
      <c r="B278" s="359">
        <v>97</v>
      </c>
      <c r="C278" s="448">
        <v>525</v>
      </c>
      <c r="D278" s="359">
        <v>542</v>
      </c>
      <c r="E278" s="448">
        <v>79</v>
      </c>
      <c r="F278" s="190">
        <v>745</v>
      </c>
      <c r="G278" s="175">
        <v>185</v>
      </c>
      <c r="H278" s="198">
        <f t="shared" si="19"/>
        <v>930</v>
      </c>
      <c r="I278" s="175">
        <v>655</v>
      </c>
      <c r="J278" s="449">
        <f t="shared" si="18"/>
        <v>0.7043010752688172</v>
      </c>
    </row>
    <row r="279" spans="1:10" ht="12.75">
      <c r="A279" s="9" t="s">
        <v>352</v>
      </c>
      <c r="B279" s="359">
        <v>248</v>
      </c>
      <c r="C279" s="448">
        <v>460</v>
      </c>
      <c r="D279" s="359">
        <v>335</v>
      </c>
      <c r="E279" s="448">
        <v>369</v>
      </c>
      <c r="F279" s="190">
        <v>1095</v>
      </c>
      <c r="G279" s="175">
        <v>86</v>
      </c>
      <c r="H279" s="198">
        <f t="shared" si="19"/>
        <v>1181</v>
      </c>
      <c r="I279" s="175">
        <v>711</v>
      </c>
      <c r="J279" s="449">
        <f t="shared" si="18"/>
        <v>0.6020321761219306</v>
      </c>
    </row>
    <row r="280" spans="1:10" ht="12.75">
      <c r="A280" s="9" t="s">
        <v>287</v>
      </c>
      <c r="B280" s="359">
        <v>269</v>
      </c>
      <c r="C280" s="448">
        <v>275</v>
      </c>
      <c r="D280" s="359">
        <v>256</v>
      </c>
      <c r="E280" s="448">
        <v>288</v>
      </c>
      <c r="F280" s="190">
        <v>811</v>
      </c>
      <c r="G280" s="175">
        <v>46</v>
      </c>
      <c r="H280" s="198">
        <f t="shared" si="19"/>
        <v>857</v>
      </c>
      <c r="I280" s="175">
        <v>554</v>
      </c>
      <c r="J280" s="450">
        <f t="shared" si="18"/>
        <v>0.646441073512252</v>
      </c>
    </row>
    <row r="281" spans="1:10" ht="12.75">
      <c r="A281" s="9" t="s">
        <v>288</v>
      </c>
      <c r="B281" s="359">
        <v>158</v>
      </c>
      <c r="C281" s="448">
        <v>192</v>
      </c>
      <c r="D281" s="359">
        <v>161</v>
      </c>
      <c r="E281" s="448">
        <v>186</v>
      </c>
      <c r="F281" s="190">
        <v>471</v>
      </c>
      <c r="G281" s="175">
        <v>26</v>
      </c>
      <c r="H281" s="198">
        <f t="shared" si="19"/>
        <v>497</v>
      </c>
      <c r="I281" s="175">
        <v>352</v>
      </c>
      <c r="J281" s="450">
        <f t="shared" si="18"/>
        <v>0.7082494969818913</v>
      </c>
    </row>
    <row r="282" spans="1:10" ht="12.75">
      <c r="A282" s="9" t="s">
        <v>289</v>
      </c>
      <c r="B282" s="359">
        <v>162</v>
      </c>
      <c r="C282" s="448">
        <v>277</v>
      </c>
      <c r="D282" s="359">
        <v>192</v>
      </c>
      <c r="E282" s="448">
        <v>244</v>
      </c>
      <c r="F282" s="190">
        <v>634</v>
      </c>
      <c r="G282" s="175">
        <v>42</v>
      </c>
      <c r="H282" s="198">
        <f t="shared" si="19"/>
        <v>676</v>
      </c>
      <c r="I282" s="175">
        <v>446</v>
      </c>
      <c r="J282" s="450">
        <f t="shared" si="18"/>
        <v>0.6597633136094675</v>
      </c>
    </row>
    <row r="283" spans="1:10" ht="12.75">
      <c r="A283" s="9" t="s">
        <v>290</v>
      </c>
      <c r="B283" s="359">
        <v>190</v>
      </c>
      <c r="C283" s="448">
        <v>250</v>
      </c>
      <c r="D283" s="359">
        <v>175</v>
      </c>
      <c r="E283" s="448">
        <v>265</v>
      </c>
      <c r="F283" s="190">
        <v>662</v>
      </c>
      <c r="G283" s="175">
        <v>47</v>
      </c>
      <c r="H283" s="198">
        <f t="shared" si="19"/>
        <v>709</v>
      </c>
      <c r="I283" s="175">
        <v>442</v>
      </c>
      <c r="J283" s="450">
        <f t="shared" si="18"/>
        <v>0.6234132581100141</v>
      </c>
    </row>
    <row r="284" spans="1:10" ht="12.75">
      <c r="A284" s="9" t="s">
        <v>353</v>
      </c>
      <c r="B284" s="359">
        <v>14</v>
      </c>
      <c r="C284" s="448">
        <v>3</v>
      </c>
      <c r="D284" s="359">
        <v>5</v>
      </c>
      <c r="E284" s="448">
        <v>12</v>
      </c>
      <c r="F284" s="190">
        <v>34</v>
      </c>
      <c r="G284" s="175">
        <v>0</v>
      </c>
      <c r="H284" s="198">
        <v>34</v>
      </c>
      <c r="I284" s="175">
        <v>17</v>
      </c>
      <c r="J284" s="450">
        <f t="shared" si="18"/>
        <v>0.5</v>
      </c>
    </row>
    <row r="285" spans="1:10" ht="12.75">
      <c r="A285" s="9" t="s">
        <v>354</v>
      </c>
      <c r="B285" s="359">
        <v>0</v>
      </c>
      <c r="C285" s="448">
        <v>0</v>
      </c>
      <c r="D285" s="359">
        <v>0</v>
      </c>
      <c r="E285" s="448">
        <v>0</v>
      </c>
      <c r="F285" s="190">
        <v>0</v>
      </c>
      <c r="G285" s="175">
        <v>0</v>
      </c>
      <c r="H285" s="198">
        <v>0</v>
      </c>
      <c r="I285" s="175">
        <v>0</v>
      </c>
      <c r="J285" s="450">
        <v>0</v>
      </c>
    </row>
    <row r="286" spans="1:10" ht="12.75">
      <c r="A286" s="9" t="s">
        <v>355</v>
      </c>
      <c r="B286" s="360">
        <v>0</v>
      </c>
      <c r="C286" s="451">
        <v>2</v>
      </c>
      <c r="D286" s="360">
        <v>1</v>
      </c>
      <c r="E286" s="451">
        <v>1</v>
      </c>
      <c r="F286" s="190">
        <v>2</v>
      </c>
      <c r="G286" s="175">
        <v>0</v>
      </c>
      <c r="H286" s="198">
        <v>2</v>
      </c>
      <c r="I286" s="175">
        <v>2</v>
      </c>
      <c r="J286" s="450">
        <f t="shared" si="18"/>
        <v>1</v>
      </c>
    </row>
    <row r="287" spans="1:10" ht="12.75">
      <c r="A287" s="32" t="s">
        <v>2</v>
      </c>
      <c r="B287" s="330">
        <f aca="true" t="shared" si="20" ref="B287:I287">SUM(B259:B286)</f>
        <v>5411</v>
      </c>
      <c r="C287" s="330">
        <f t="shared" si="20"/>
        <v>7853</v>
      </c>
      <c r="D287" s="330">
        <f t="shared" si="20"/>
        <v>6905</v>
      </c>
      <c r="E287" s="330">
        <f t="shared" si="20"/>
        <v>6290</v>
      </c>
      <c r="F287" s="185">
        <f t="shared" si="20"/>
        <v>19503</v>
      </c>
      <c r="G287" s="185">
        <f t="shared" si="20"/>
        <v>1511</v>
      </c>
      <c r="H287" s="185">
        <f t="shared" si="20"/>
        <v>21014</v>
      </c>
      <c r="I287" s="185">
        <f t="shared" si="20"/>
        <v>13443</v>
      </c>
      <c r="J287" s="410">
        <f t="shared" si="18"/>
        <v>0.6397163795564862</v>
      </c>
    </row>
    <row r="288" spans="1:10" ht="13.5" thickBot="1">
      <c r="A288" s="35"/>
      <c r="B288" s="293"/>
      <c r="C288" s="293"/>
      <c r="D288" s="293"/>
      <c r="E288" s="293"/>
      <c r="F288" s="203"/>
      <c r="G288" s="203"/>
      <c r="H288" s="203"/>
      <c r="I288" s="203"/>
      <c r="J288" s="431"/>
    </row>
    <row r="289" spans="1:10" ht="13.5" thickBot="1">
      <c r="A289" s="18" t="s">
        <v>55</v>
      </c>
      <c r="B289" s="432"/>
      <c r="C289" s="432"/>
      <c r="D289" s="432"/>
      <c r="E289" s="432"/>
      <c r="F289" s="434"/>
      <c r="G289" s="434"/>
      <c r="H289" s="434"/>
      <c r="I289" s="434"/>
      <c r="J289" s="435"/>
    </row>
    <row r="290" spans="1:10" ht="12.75">
      <c r="A290" s="86" t="s">
        <v>569</v>
      </c>
      <c r="B290" s="167">
        <v>190</v>
      </c>
      <c r="C290" s="188">
        <v>231</v>
      </c>
      <c r="D290" s="167">
        <v>359</v>
      </c>
      <c r="E290" s="188">
        <v>70</v>
      </c>
      <c r="F290" s="169">
        <v>1148</v>
      </c>
      <c r="G290" s="169">
        <v>65</v>
      </c>
      <c r="H290" s="209">
        <f>IF(G290&lt;&gt;0,G290+F290,"")</f>
        <v>1213</v>
      </c>
      <c r="I290" s="169">
        <v>440</v>
      </c>
      <c r="J290" s="440">
        <f aca="true" t="shared" si="21" ref="J290:J307">IF(H290&lt;&gt;0,I290/H290,"")</f>
        <v>0.36273701566364386</v>
      </c>
    </row>
    <row r="291" spans="1:10" ht="12.75">
      <c r="A291" s="86" t="s">
        <v>570</v>
      </c>
      <c r="B291" s="173">
        <v>166</v>
      </c>
      <c r="C291" s="190">
        <v>245</v>
      </c>
      <c r="D291" s="173">
        <v>309</v>
      </c>
      <c r="E291" s="190">
        <v>105</v>
      </c>
      <c r="F291" s="175">
        <v>1065</v>
      </c>
      <c r="G291" s="175">
        <v>47</v>
      </c>
      <c r="H291" s="198">
        <f aca="true" t="shared" si="22" ref="H291:H306">IF(G291&lt;&gt;0,G291+F291,"")</f>
        <v>1112</v>
      </c>
      <c r="I291" s="175">
        <v>420</v>
      </c>
      <c r="J291" s="441">
        <f t="shared" si="21"/>
        <v>0.3776978417266187</v>
      </c>
    </row>
    <row r="292" spans="1:10" ht="12.75">
      <c r="A292" s="86" t="s">
        <v>571</v>
      </c>
      <c r="B292" s="173">
        <v>207</v>
      </c>
      <c r="C292" s="190">
        <v>286</v>
      </c>
      <c r="D292" s="173">
        <v>428</v>
      </c>
      <c r="E292" s="190">
        <v>72</v>
      </c>
      <c r="F292" s="175">
        <v>1203</v>
      </c>
      <c r="G292" s="175">
        <v>60</v>
      </c>
      <c r="H292" s="198">
        <f t="shared" si="22"/>
        <v>1263</v>
      </c>
      <c r="I292" s="175">
        <v>509</v>
      </c>
      <c r="J292" s="441">
        <f t="shared" si="21"/>
        <v>0.40300870942201106</v>
      </c>
    </row>
    <row r="293" spans="1:10" ht="12.75">
      <c r="A293" s="86" t="s">
        <v>572</v>
      </c>
      <c r="B293" s="173">
        <v>254</v>
      </c>
      <c r="C293" s="190">
        <v>369</v>
      </c>
      <c r="D293" s="173">
        <v>542</v>
      </c>
      <c r="E293" s="190">
        <v>88</v>
      </c>
      <c r="F293" s="175">
        <v>1263</v>
      </c>
      <c r="G293" s="175">
        <v>94</v>
      </c>
      <c r="H293" s="198">
        <f t="shared" si="22"/>
        <v>1357</v>
      </c>
      <c r="I293" s="175">
        <v>634</v>
      </c>
      <c r="J293" s="441">
        <f t="shared" si="21"/>
        <v>0.46720707442888726</v>
      </c>
    </row>
    <row r="294" spans="1:10" ht="12.75">
      <c r="A294" s="86" t="s">
        <v>573</v>
      </c>
      <c r="B294" s="173">
        <v>114</v>
      </c>
      <c r="C294" s="190">
        <v>173</v>
      </c>
      <c r="D294" s="173">
        <v>236</v>
      </c>
      <c r="E294" s="190">
        <v>54</v>
      </c>
      <c r="F294" s="175">
        <v>991</v>
      </c>
      <c r="G294" s="175">
        <v>48</v>
      </c>
      <c r="H294" s="198">
        <f t="shared" si="22"/>
        <v>1039</v>
      </c>
      <c r="I294" s="175">
        <v>296</v>
      </c>
      <c r="J294" s="441">
        <f t="shared" si="21"/>
        <v>0.2848893166506256</v>
      </c>
    </row>
    <row r="295" spans="1:10" ht="12.75">
      <c r="A295" s="86" t="s">
        <v>574</v>
      </c>
      <c r="B295" s="173">
        <v>73</v>
      </c>
      <c r="C295" s="190">
        <v>109</v>
      </c>
      <c r="D295" s="173">
        <v>142</v>
      </c>
      <c r="E295" s="190">
        <v>42</v>
      </c>
      <c r="F295" s="175">
        <v>572</v>
      </c>
      <c r="G295" s="175">
        <v>23</v>
      </c>
      <c r="H295" s="198">
        <f t="shared" si="22"/>
        <v>595</v>
      </c>
      <c r="I295" s="175">
        <v>185</v>
      </c>
      <c r="J295" s="441">
        <f t="shared" si="21"/>
        <v>0.31092436974789917</v>
      </c>
    </row>
    <row r="296" spans="1:10" ht="12.75">
      <c r="A296" s="86" t="s">
        <v>575</v>
      </c>
      <c r="B296" s="173">
        <v>142</v>
      </c>
      <c r="C296" s="190">
        <v>165</v>
      </c>
      <c r="D296" s="173">
        <v>256</v>
      </c>
      <c r="E296" s="190">
        <v>53</v>
      </c>
      <c r="F296" s="175">
        <v>914</v>
      </c>
      <c r="G296" s="175">
        <v>59</v>
      </c>
      <c r="H296" s="198">
        <f t="shared" si="22"/>
        <v>973</v>
      </c>
      <c r="I296" s="175">
        <v>313</v>
      </c>
      <c r="J296" s="441">
        <f t="shared" si="21"/>
        <v>0.32168550873586843</v>
      </c>
    </row>
    <row r="297" spans="1:10" ht="12.75">
      <c r="A297" s="86" t="s">
        <v>576</v>
      </c>
      <c r="B297" s="173">
        <v>156</v>
      </c>
      <c r="C297" s="190">
        <v>185</v>
      </c>
      <c r="D297" s="173">
        <v>298</v>
      </c>
      <c r="E297" s="190">
        <v>57</v>
      </c>
      <c r="F297" s="175">
        <v>893</v>
      </c>
      <c r="G297" s="175">
        <v>46</v>
      </c>
      <c r="H297" s="198">
        <f t="shared" si="22"/>
        <v>939</v>
      </c>
      <c r="I297" s="175">
        <v>359</v>
      </c>
      <c r="J297" s="441">
        <f t="shared" si="21"/>
        <v>0.38232161874334397</v>
      </c>
    </row>
    <row r="298" spans="1:10" ht="12.75">
      <c r="A298" s="86" t="s">
        <v>577</v>
      </c>
      <c r="B298" s="173">
        <v>128</v>
      </c>
      <c r="C298" s="190">
        <v>200</v>
      </c>
      <c r="D298" s="173">
        <v>291</v>
      </c>
      <c r="E298" s="190">
        <v>41</v>
      </c>
      <c r="F298" s="175">
        <v>785</v>
      </c>
      <c r="G298" s="175">
        <v>64</v>
      </c>
      <c r="H298" s="198">
        <f t="shared" si="22"/>
        <v>849</v>
      </c>
      <c r="I298" s="175">
        <v>333</v>
      </c>
      <c r="J298" s="441">
        <f t="shared" si="21"/>
        <v>0.392226148409894</v>
      </c>
    </row>
    <row r="299" spans="1:10" ht="12.75">
      <c r="A299" s="86" t="s">
        <v>578</v>
      </c>
      <c r="B299" s="173">
        <v>134</v>
      </c>
      <c r="C299" s="190">
        <v>163</v>
      </c>
      <c r="D299" s="173">
        <v>244</v>
      </c>
      <c r="E299" s="190">
        <v>58</v>
      </c>
      <c r="F299" s="175">
        <v>694</v>
      </c>
      <c r="G299" s="175">
        <v>55</v>
      </c>
      <c r="H299" s="198">
        <f t="shared" si="22"/>
        <v>749</v>
      </c>
      <c r="I299" s="175">
        <v>306</v>
      </c>
      <c r="J299" s="441">
        <f t="shared" si="21"/>
        <v>0.40854472630173566</v>
      </c>
    </row>
    <row r="300" spans="1:10" ht="12.75">
      <c r="A300" s="86" t="s">
        <v>579</v>
      </c>
      <c r="B300" s="173">
        <v>167</v>
      </c>
      <c r="C300" s="190">
        <v>242</v>
      </c>
      <c r="D300" s="173">
        <v>308</v>
      </c>
      <c r="E300" s="190">
        <v>103</v>
      </c>
      <c r="F300" s="175">
        <v>906</v>
      </c>
      <c r="G300" s="175">
        <v>93</v>
      </c>
      <c r="H300" s="198">
        <f t="shared" si="22"/>
        <v>999</v>
      </c>
      <c r="I300" s="175">
        <v>424</v>
      </c>
      <c r="J300" s="441">
        <f t="shared" si="21"/>
        <v>0.4244244244244244</v>
      </c>
    </row>
    <row r="301" spans="1:10" ht="12.75">
      <c r="A301" s="86" t="s">
        <v>580</v>
      </c>
      <c r="B301" s="173">
        <v>76</v>
      </c>
      <c r="C301" s="190">
        <v>71</v>
      </c>
      <c r="D301" s="173">
        <v>113</v>
      </c>
      <c r="E301" s="190">
        <v>34</v>
      </c>
      <c r="F301" s="175">
        <v>437</v>
      </c>
      <c r="G301" s="175">
        <v>21</v>
      </c>
      <c r="H301" s="198">
        <f t="shared" si="22"/>
        <v>458</v>
      </c>
      <c r="I301" s="175">
        <v>151</v>
      </c>
      <c r="J301" s="441">
        <f t="shared" si="21"/>
        <v>0.3296943231441048</v>
      </c>
    </row>
    <row r="302" spans="1:10" ht="12.75">
      <c r="A302" s="86" t="s">
        <v>581</v>
      </c>
      <c r="B302" s="173">
        <v>290</v>
      </c>
      <c r="C302" s="190">
        <v>249</v>
      </c>
      <c r="D302" s="173">
        <v>393</v>
      </c>
      <c r="E302" s="190">
        <v>147</v>
      </c>
      <c r="F302" s="175">
        <v>1116</v>
      </c>
      <c r="G302" s="175">
        <v>88</v>
      </c>
      <c r="H302" s="198">
        <f t="shared" si="22"/>
        <v>1204</v>
      </c>
      <c r="I302" s="175">
        <v>557</v>
      </c>
      <c r="J302" s="441">
        <f t="shared" si="21"/>
        <v>0.462624584717608</v>
      </c>
    </row>
    <row r="303" spans="1:10" ht="12.75">
      <c r="A303" s="86" t="s">
        <v>582</v>
      </c>
      <c r="B303" s="173">
        <v>127</v>
      </c>
      <c r="C303" s="190">
        <v>173</v>
      </c>
      <c r="D303" s="173">
        <v>179</v>
      </c>
      <c r="E303" s="190">
        <v>121</v>
      </c>
      <c r="F303" s="175">
        <v>510</v>
      </c>
      <c r="G303" s="175">
        <v>50</v>
      </c>
      <c r="H303" s="198">
        <f t="shared" si="22"/>
        <v>560</v>
      </c>
      <c r="I303" s="175">
        <v>303</v>
      </c>
      <c r="J303" s="441">
        <f t="shared" si="21"/>
        <v>0.5410714285714285</v>
      </c>
    </row>
    <row r="304" spans="1:10" ht="12.75">
      <c r="A304" s="86" t="s">
        <v>583</v>
      </c>
      <c r="B304" s="173">
        <v>117</v>
      </c>
      <c r="C304" s="190">
        <v>94</v>
      </c>
      <c r="D304" s="173">
        <v>138</v>
      </c>
      <c r="E304" s="190">
        <v>74</v>
      </c>
      <c r="F304" s="175">
        <v>507</v>
      </c>
      <c r="G304" s="175">
        <v>36</v>
      </c>
      <c r="H304" s="230">
        <f t="shared" si="22"/>
        <v>543</v>
      </c>
      <c r="I304" s="175">
        <v>212</v>
      </c>
      <c r="J304" s="441">
        <f t="shared" si="21"/>
        <v>0.39042357274401474</v>
      </c>
    </row>
    <row r="305" spans="1:10" ht="12.75">
      <c r="A305" s="86" t="s">
        <v>584</v>
      </c>
      <c r="B305" s="173">
        <v>0</v>
      </c>
      <c r="C305" s="190">
        <v>5</v>
      </c>
      <c r="D305" s="173">
        <v>0</v>
      </c>
      <c r="E305" s="190">
        <v>5</v>
      </c>
      <c r="F305" s="175">
        <v>7</v>
      </c>
      <c r="G305" s="175">
        <v>0</v>
      </c>
      <c r="H305" s="217">
        <v>7</v>
      </c>
      <c r="I305" s="175">
        <v>5</v>
      </c>
      <c r="J305" s="441">
        <f t="shared" si="21"/>
        <v>0.7142857142857143</v>
      </c>
    </row>
    <row r="306" spans="1:10" ht="12.75">
      <c r="A306" s="86" t="s">
        <v>763</v>
      </c>
      <c r="B306" s="186">
        <v>1887</v>
      </c>
      <c r="C306" s="192">
        <v>3090</v>
      </c>
      <c r="D306" s="186">
        <v>4112</v>
      </c>
      <c r="E306" s="190">
        <v>974</v>
      </c>
      <c r="F306" s="309"/>
      <c r="G306" s="309"/>
      <c r="H306" s="310">
        <f t="shared" si="22"/>
      </c>
      <c r="I306" s="175">
        <v>5139</v>
      </c>
      <c r="J306" s="452"/>
    </row>
    <row r="307" spans="1:10" ht="12.75">
      <c r="A307" s="32" t="s">
        <v>2</v>
      </c>
      <c r="B307" s="185">
        <f aca="true" t="shared" si="23" ref="B307:I307">SUM(B290:B306)</f>
        <v>4228</v>
      </c>
      <c r="C307" s="185">
        <f t="shared" si="23"/>
        <v>6050</v>
      </c>
      <c r="D307" s="185">
        <f t="shared" si="23"/>
        <v>8348</v>
      </c>
      <c r="E307" s="185">
        <f t="shared" si="23"/>
        <v>2098</v>
      </c>
      <c r="F307" s="185">
        <f t="shared" si="23"/>
        <v>13011</v>
      </c>
      <c r="G307" s="185">
        <f t="shared" si="23"/>
        <v>849</v>
      </c>
      <c r="H307" s="185">
        <f t="shared" si="23"/>
        <v>13860</v>
      </c>
      <c r="I307" s="185">
        <f t="shared" si="23"/>
        <v>10586</v>
      </c>
      <c r="J307" s="410">
        <f t="shared" si="21"/>
        <v>0.7637806637806638</v>
      </c>
    </row>
    <row r="308" spans="1:10" ht="13.5" thickBot="1">
      <c r="A308" s="77"/>
      <c r="B308" s="443"/>
      <c r="C308" s="443"/>
      <c r="D308" s="443"/>
      <c r="E308" s="443"/>
      <c r="F308" s="453"/>
      <c r="G308" s="453"/>
      <c r="H308" s="453"/>
      <c r="I308" s="453"/>
      <c r="J308" s="454"/>
    </row>
    <row r="309" spans="1:10" ht="13.5" thickBot="1">
      <c r="A309" s="18" t="s">
        <v>56</v>
      </c>
      <c r="B309" s="432"/>
      <c r="C309" s="432"/>
      <c r="D309" s="432"/>
      <c r="E309" s="432"/>
      <c r="F309" s="432"/>
      <c r="G309" s="432"/>
      <c r="H309" s="432"/>
      <c r="I309" s="432"/>
      <c r="J309" s="433"/>
    </row>
    <row r="310" spans="1:10" ht="12.75">
      <c r="A310" s="9" t="s">
        <v>140</v>
      </c>
      <c r="B310" s="187">
        <v>473</v>
      </c>
      <c r="C310" s="188">
        <v>391</v>
      </c>
      <c r="D310" s="188">
        <v>452</v>
      </c>
      <c r="E310" s="187">
        <v>412</v>
      </c>
      <c r="F310" s="169">
        <v>1321</v>
      </c>
      <c r="G310" s="169">
        <v>134</v>
      </c>
      <c r="H310" s="209">
        <f aca="true" t="shared" si="24" ref="H310:H316">IF(G310&lt;&gt;0,G310+F310,"")</f>
        <v>1455</v>
      </c>
      <c r="I310" s="169">
        <v>885</v>
      </c>
      <c r="J310" s="440">
        <f aca="true" t="shared" si="25" ref="J310:J317">IF(H310&lt;&gt;0,I310/H310,"")</f>
        <v>0.6082474226804123</v>
      </c>
    </row>
    <row r="311" spans="1:10" ht="12.75">
      <c r="A311" s="9" t="s">
        <v>141</v>
      </c>
      <c r="B311" s="189">
        <v>437</v>
      </c>
      <c r="C311" s="190">
        <v>211</v>
      </c>
      <c r="D311" s="190">
        <v>372</v>
      </c>
      <c r="E311" s="189">
        <v>274</v>
      </c>
      <c r="F311" s="175">
        <v>1009</v>
      </c>
      <c r="G311" s="175">
        <v>81</v>
      </c>
      <c r="H311" s="198">
        <f t="shared" si="24"/>
        <v>1090</v>
      </c>
      <c r="I311" s="175">
        <v>658</v>
      </c>
      <c r="J311" s="441">
        <f t="shared" si="25"/>
        <v>0.6036697247706422</v>
      </c>
    </row>
    <row r="312" spans="1:10" ht="12.75">
      <c r="A312" s="9" t="s">
        <v>142</v>
      </c>
      <c r="B312" s="189">
        <v>207</v>
      </c>
      <c r="C312" s="190">
        <v>164</v>
      </c>
      <c r="D312" s="190">
        <v>233</v>
      </c>
      <c r="E312" s="189">
        <v>135</v>
      </c>
      <c r="F312" s="175">
        <v>660</v>
      </c>
      <c r="G312" s="175">
        <v>31</v>
      </c>
      <c r="H312" s="198">
        <f t="shared" si="24"/>
        <v>691</v>
      </c>
      <c r="I312" s="175">
        <v>376</v>
      </c>
      <c r="J312" s="441">
        <f t="shared" si="25"/>
        <v>0.5441389290882779</v>
      </c>
    </row>
    <row r="313" spans="1:10" ht="12.75">
      <c r="A313" s="9" t="s">
        <v>143</v>
      </c>
      <c r="B313" s="189">
        <v>55</v>
      </c>
      <c r="C313" s="190">
        <v>43</v>
      </c>
      <c r="D313" s="190">
        <v>51</v>
      </c>
      <c r="E313" s="189">
        <v>45</v>
      </c>
      <c r="F313" s="175">
        <v>166</v>
      </c>
      <c r="G313" s="175">
        <v>8</v>
      </c>
      <c r="H313" s="198">
        <f t="shared" si="24"/>
        <v>174</v>
      </c>
      <c r="I313" s="175">
        <v>99</v>
      </c>
      <c r="J313" s="441">
        <f t="shared" si="25"/>
        <v>0.5689655172413793</v>
      </c>
    </row>
    <row r="314" spans="1:10" ht="12.75">
      <c r="A314" s="9" t="s">
        <v>144</v>
      </c>
      <c r="B314" s="189">
        <v>381</v>
      </c>
      <c r="C314" s="190">
        <v>339</v>
      </c>
      <c r="D314" s="190">
        <v>356</v>
      </c>
      <c r="E314" s="189">
        <v>299</v>
      </c>
      <c r="F314" s="175">
        <v>1307</v>
      </c>
      <c r="G314" s="175">
        <v>93</v>
      </c>
      <c r="H314" s="198">
        <f t="shared" si="24"/>
        <v>1400</v>
      </c>
      <c r="I314" s="175">
        <v>663</v>
      </c>
      <c r="J314" s="441">
        <f t="shared" si="25"/>
        <v>0.4735714285714286</v>
      </c>
    </row>
    <row r="315" spans="1:10" ht="12.75">
      <c r="A315" s="9" t="s">
        <v>145</v>
      </c>
      <c r="B315" s="194">
        <v>83</v>
      </c>
      <c r="C315" s="190">
        <v>41</v>
      </c>
      <c r="D315" s="190">
        <v>73</v>
      </c>
      <c r="E315" s="189">
        <v>52</v>
      </c>
      <c r="F315" s="175">
        <v>199</v>
      </c>
      <c r="G315" s="175">
        <v>12</v>
      </c>
      <c r="H315" s="198">
        <f t="shared" si="24"/>
        <v>211</v>
      </c>
      <c r="I315" s="175">
        <v>125</v>
      </c>
      <c r="J315" s="441">
        <f t="shared" si="25"/>
        <v>0.5924170616113744</v>
      </c>
    </row>
    <row r="316" spans="1:10" ht="12.75">
      <c r="A316" s="9" t="s">
        <v>57</v>
      </c>
      <c r="B316" s="195">
        <v>349</v>
      </c>
      <c r="C316" s="196">
        <v>364</v>
      </c>
      <c r="D316" s="190">
        <v>400</v>
      </c>
      <c r="E316" s="189">
        <v>309</v>
      </c>
      <c r="F316" s="199"/>
      <c r="G316" s="199"/>
      <c r="H316" s="200">
        <f t="shared" si="24"/>
      </c>
      <c r="I316" s="175">
        <v>708</v>
      </c>
      <c r="J316" s="455"/>
    </row>
    <row r="317" spans="1:10" ht="12.75">
      <c r="A317" s="32" t="s">
        <v>2</v>
      </c>
      <c r="B317" s="185">
        <f aca="true" t="shared" si="26" ref="B317:I317">SUM(B310:B316)</f>
        <v>1985</v>
      </c>
      <c r="C317" s="185">
        <f t="shared" si="26"/>
        <v>1553</v>
      </c>
      <c r="D317" s="185">
        <f t="shared" si="26"/>
        <v>1937</v>
      </c>
      <c r="E317" s="185">
        <f t="shared" si="26"/>
        <v>1526</v>
      </c>
      <c r="F317" s="185">
        <f t="shared" si="26"/>
        <v>4662</v>
      </c>
      <c r="G317" s="185">
        <f t="shared" si="26"/>
        <v>359</v>
      </c>
      <c r="H317" s="185">
        <f t="shared" si="26"/>
        <v>5021</v>
      </c>
      <c r="I317" s="185">
        <f t="shared" si="26"/>
        <v>3514</v>
      </c>
      <c r="J317" s="410">
        <f t="shared" si="25"/>
        <v>0.6998605855407289</v>
      </c>
    </row>
    <row r="318" spans="1:10" ht="13.5" thickBot="1">
      <c r="A318" s="35"/>
      <c r="B318" s="293"/>
      <c r="C318" s="293"/>
      <c r="D318" s="293"/>
      <c r="E318" s="293"/>
      <c r="F318" s="203"/>
      <c r="G318" s="203"/>
      <c r="H318" s="203"/>
      <c r="I318" s="203"/>
      <c r="J318" s="431"/>
    </row>
    <row r="319" spans="1:10" ht="13.5" thickBot="1">
      <c r="A319" s="18" t="s">
        <v>58</v>
      </c>
      <c r="B319" s="432"/>
      <c r="C319" s="432"/>
      <c r="D319" s="432"/>
      <c r="E319" s="432"/>
      <c r="F319" s="432"/>
      <c r="G319" s="432"/>
      <c r="H319" s="432"/>
      <c r="I319" s="432"/>
      <c r="J319" s="433"/>
    </row>
    <row r="320" spans="1:10" ht="12.75">
      <c r="A320" s="227" t="s">
        <v>585</v>
      </c>
      <c r="B320" s="256">
        <v>294</v>
      </c>
      <c r="C320" s="255">
        <v>584</v>
      </c>
      <c r="D320" s="256">
        <v>521</v>
      </c>
      <c r="E320" s="255">
        <v>359</v>
      </c>
      <c r="F320" s="188">
        <v>1185</v>
      </c>
      <c r="G320" s="169">
        <v>74</v>
      </c>
      <c r="H320" s="209">
        <f>IF(G320&lt;&gt;0,G320+F320,"")</f>
        <v>1259</v>
      </c>
      <c r="I320" s="169">
        <v>893</v>
      </c>
      <c r="J320" s="440">
        <f aca="true" t="shared" si="27" ref="J320:J352">IF(H320&lt;&gt;0,I320/H320,"")</f>
        <v>0.7092930897537728</v>
      </c>
    </row>
    <row r="321" spans="1:10" ht="12.75">
      <c r="A321" s="227" t="s">
        <v>586</v>
      </c>
      <c r="B321" s="280">
        <v>222</v>
      </c>
      <c r="C321" s="138">
        <v>407</v>
      </c>
      <c r="D321" s="280">
        <v>350</v>
      </c>
      <c r="E321" s="138">
        <v>284</v>
      </c>
      <c r="F321" s="190">
        <v>937</v>
      </c>
      <c r="G321" s="175">
        <v>38</v>
      </c>
      <c r="H321" s="198">
        <f aca="true" t="shared" si="28" ref="H321:H351">IF(G321&lt;&gt;0,G321+F321,"")</f>
        <v>975</v>
      </c>
      <c r="I321" s="175">
        <v>643</v>
      </c>
      <c r="J321" s="441">
        <f t="shared" si="27"/>
        <v>0.6594871794871795</v>
      </c>
    </row>
    <row r="322" spans="1:10" ht="12.75">
      <c r="A322" s="227" t="s">
        <v>587</v>
      </c>
      <c r="B322" s="280">
        <v>278</v>
      </c>
      <c r="C322" s="138">
        <v>605</v>
      </c>
      <c r="D322" s="280">
        <v>591</v>
      </c>
      <c r="E322" s="138">
        <v>313</v>
      </c>
      <c r="F322" s="190">
        <v>1207</v>
      </c>
      <c r="G322" s="175">
        <v>75</v>
      </c>
      <c r="H322" s="198">
        <f t="shared" si="28"/>
        <v>1282</v>
      </c>
      <c r="I322" s="175">
        <v>910</v>
      </c>
      <c r="J322" s="441">
        <f t="shared" si="27"/>
        <v>0.7098283931357254</v>
      </c>
    </row>
    <row r="323" spans="1:10" ht="12.75">
      <c r="A323" s="227" t="s">
        <v>588</v>
      </c>
      <c r="B323" s="280">
        <v>205</v>
      </c>
      <c r="C323" s="138">
        <v>543</v>
      </c>
      <c r="D323" s="280">
        <v>589</v>
      </c>
      <c r="E323" s="138">
        <v>176</v>
      </c>
      <c r="F323" s="190">
        <v>920</v>
      </c>
      <c r="G323" s="175">
        <v>69</v>
      </c>
      <c r="H323" s="198">
        <f t="shared" si="28"/>
        <v>989</v>
      </c>
      <c r="I323" s="175">
        <v>771</v>
      </c>
      <c r="J323" s="441">
        <f t="shared" si="27"/>
        <v>0.7795753286147624</v>
      </c>
    </row>
    <row r="324" spans="1:10" ht="12.75">
      <c r="A324" s="227" t="s">
        <v>589</v>
      </c>
      <c r="B324" s="280">
        <v>180</v>
      </c>
      <c r="C324" s="138">
        <v>236</v>
      </c>
      <c r="D324" s="280">
        <v>183</v>
      </c>
      <c r="E324" s="138">
        <v>235</v>
      </c>
      <c r="F324" s="190">
        <v>603</v>
      </c>
      <c r="G324" s="175">
        <v>27</v>
      </c>
      <c r="H324" s="198">
        <f t="shared" si="28"/>
        <v>630</v>
      </c>
      <c r="I324" s="175">
        <v>422</v>
      </c>
      <c r="J324" s="441">
        <f t="shared" si="27"/>
        <v>0.6698412698412698</v>
      </c>
    </row>
    <row r="325" spans="1:10" ht="12.75">
      <c r="A325" s="227" t="s">
        <v>590</v>
      </c>
      <c r="B325" s="280">
        <v>217</v>
      </c>
      <c r="C325" s="138">
        <v>327</v>
      </c>
      <c r="D325" s="280">
        <v>202</v>
      </c>
      <c r="E325" s="138">
        <v>350</v>
      </c>
      <c r="F325" s="190">
        <v>706</v>
      </c>
      <c r="G325" s="175">
        <v>58</v>
      </c>
      <c r="H325" s="198">
        <f t="shared" si="28"/>
        <v>764</v>
      </c>
      <c r="I325" s="175">
        <v>565</v>
      </c>
      <c r="J325" s="441">
        <f t="shared" si="27"/>
        <v>0.7395287958115183</v>
      </c>
    </row>
    <row r="326" spans="1:10" ht="12.75">
      <c r="A326" s="227" t="s">
        <v>591</v>
      </c>
      <c r="B326" s="280">
        <v>163</v>
      </c>
      <c r="C326" s="138">
        <v>239</v>
      </c>
      <c r="D326" s="280">
        <v>229</v>
      </c>
      <c r="E326" s="138">
        <v>176</v>
      </c>
      <c r="F326" s="190">
        <v>589</v>
      </c>
      <c r="G326" s="175">
        <v>22</v>
      </c>
      <c r="H326" s="198">
        <f t="shared" si="28"/>
        <v>611</v>
      </c>
      <c r="I326" s="175">
        <v>415</v>
      </c>
      <c r="J326" s="441">
        <f t="shared" si="27"/>
        <v>0.679214402618658</v>
      </c>
    </row>
    <row r="327" spans="1:10" ht="12.75">
      <c r="A327" s="227" t="s">
        <v>592</v>
      </c>
      <c r="B327" s="280">
        <v>132</v>
      </c>
      <c r="C327" s="138">
        <v>221</v>
      </c>
      <c r="D327" s="280">
        <v>154</v>
      </c>
      <c r="E327" s="138">
        <v>206</v>
      </c>
      <c r="F327" s="190">
        <v>465</v>
      </c>
      <c r="G327" s="175">
        <v>29</v>
      </c>
      <c r="H327" s="198">
        <f t="shared" si="28"/>
        <v>494</v>
      </c>
      <c r="I327" s="175">
        <v>363</v>
      </c>
      <c r="J327" s="441">
        <f t="shared" si="27"/>
        <v>0.7348178137651822</v>
      </c>
    </row>
    <row r="328" spans="1:10" ht="12.75">
      <c r="A328" s="227" t="s">
        <v>593</v>
      </c>
      <c r="B328" s="280">
        <v>202</v>
      </c>
      <c r="C328" s="138">
        <v>371</v>
      </c>
      <c r="D328" s="280">
        <v>282</v>
      </c>
      <c r="E328" s="138">
        <v>295</v>
      </c>
      <c r="F328" s="190">
        <v>829</v>
      </c>
      <c r="G328" s="175">
        <v>29</v>
      </c>
      <c r="H328" s="198">
        <f t="shared" si="28"/>
        <v>858</v>
      </c>
      <c r="I328" s="175">
        <v>583</v>
      </c>
      <c r="J328" s="441">
        <f t="shared" si="27"/>
        <v>0.6794871794871795</v>
      </c>
    </row>
    <row r="329" spans="1:10" ht="12.75">
      <c r="A329" s="227" t="s">
        <v>594</v>
      </c>
      <c r="B329" s="280">
        <v>121</v>
      </c>
      <c r="C329" s="138">
        <v>295</v>
      </c>
      <c r="D329" s="280">
        <v>267</v>
      </c>
      <c r="E329" s="138">
        <v>159</v>
      </c>
      <c r="F329" s="190">
        <v>528</v>
      </c>
      <c r="G329" s="175">
        <v>37</v>
      </c>
      <c r="H329" s="198">
        <f t="shared" si="28"/>
        <v>565</v>
      </c>
      <c r="I329" s="175">
        <v>432</v>
      </c>
      <c r="J329" s="441">
        <f t="shared" si="27"/>
        <v>0.7646017699115044</v>
      </c>
    </row>
    <row r="330" spans="1:10" ht="12.75">
      <c r="A330" s="227" t="s">
        <v>595</v>
      </c>
      <c r="B330" s="280">
        <v>213</v>
      </c>
      <c r="C330" s="138">
        <v>310</v>
      </c>
      <c r="D330" s="280">
        <v>244</v>
      </c>
      <c r="E330" s="138">
        <v>280</v>
      </c>
      <c r="F330" s="190">
        <v>839</v>
      </c>
      <c r="G330" s="175">
        <v>39</v>
      </c>
      <c r="H330" s="198">
        <f t="shared" si="28"/>
        <v>878</v>
      </c>
      <c r="I330" s="175">
        <v>527</v>
      </c>
      <c r="J330" s="441">
        <f t="shared" si="27"/>
        <v>0.6002277904328018</v>
      </c>
    </row>
    <row r="331" spans="1:10" ht="12.75">
      <c r="A331" s="227" t="s">
        <v>596</v>
      </c>
      <c r="B331" s="280">
        <v>368</v>
      </c>
      <c r="C331" s="138">
        <v>584</v>
      </c>
      <c r="D331" s="280">
        <v>363</v>
      </c>
      <c r="E331" s="138">
        <v>592</v>
      </c>
      <c r="F331" s="190">
        <v>1310</v>
      </c>
      <c r="G331" s="175">
        <v>99</v>
      </c>
      <c r="H331" s="198">
        <f t="shared" si="28"/>
        <v>1409</v>
      </c>
      <c r="I331" s="175">
        <v>972</v>
      </c>
      <c r="J331" s="441">
        <f t="shared" si="27"/>
        <v>0.6898509581263307</v>
      </c>
    </row>
    <row r="332" spans="1:10" ht="12.75">
      <c r="A332" s="227" t="s">
        <v>597</v>
      </c>
      <c r="B332" s="280">
        <v>135</v>
      </c>
      <c r="C332" s="138">
        <v>295</v>
      </c>
      <c r="D332" s="280">
        <v>226</v>
      </c>
      <c r="E332" s="138">
        <v>211</v>
      </c>
      <c r="F332" s="190">
        <v>582</v>
      </c>
      <c r="G332" s="175">
        <v>24</v>
      </c>
      <c r="H332" s="198">
        <f t="shared" si="28"/>
        <v>606</v>
      </c>
      <c r="I332" s="175">
        <v>443</v>
      </c>
      <c r="J332" s="441">
        <f t="shared" si="27"/>
        <v>0.731023102310231</v>
      </c>
    </row>
    <row r="333" spans="1:10" ht="12.75">
      <c r="A333" s="227" t="s">
        <v>598</v>
      </c>
      <c r="B333" s="280">
        <v>267</v>
      </c>
      <c r="C333" s="138">
        <v>458</v>
      </c>
      <c r="D333" s="280">
        <v>360</v>
      </c>
      <c r="E333" s="138">
        <v>376</v>
      </c>
      <c r="F333" s="190">
        <v>917</v>
      </c>
      <c r="G333" s="175">
        <v>53</v>
      </c>
      <c r="H333" s="198">
        <f t="shared" si="28"/>
        <v>970</v>
      </c>
      <c r="I333" s="175">
        <v>747</v>
      </c>
      <c r="J333" s="441">
        <f t="shared" si="27"/>
        <v>0.7701030927835052</v>
      </c>
    </row>
    <row r="334" spans="1:10" ht="12.75">
      <c r="A334" s="227" t="s">
        <v>599</v>
      </c>
      <c r="B334" s="280">
        <v>164</v>
      </c>
      <c r="C334" s="138">
        <v>383</v>
      </c>
      <c r="D334" s="280">
        <v>315</v>
      </c>
      <c r="E334" s="138">
        <v>237</v>
      </c>
      <c r="F334" s="190">
        <v>742</v>
      </c>
      <c r="G334" s="175">
        <v>19</v>
      </c>
      <c r="H334" s="198">
        <f t="shared" si="28"/>
        <v>761</v>
      </c>
      <c r="I334" s="175">
        <v>556</v>
      </c>
      <c r="J334" s="441">
        <f t="shared" si="27"/>
        <v>0.7306176084099869</v>
      </c>
    </row>
    <row r="335" spans="1:10" ht="12.75">
      <c r="A335" s="227" t="s">
        <v>600</v>
      </c>
      <c r="B335" s="280">
        <v>251</v>
      </c>
      <c r="C335" s="138">
        <v>519</v>
      </c>
      <c r="D335" s="280">
        <v>554</v>
      </c>
      <c r="E335" s="138">
        <v>233</v>
      </c>
      <c r="F335" s="190">
        <v>1083</v>
      </c>
      <c r="G335" s="175">
        <v>104</v>
      </c>
      <c r="H335" s="198">
        <f t="shared" si="28"/>
        <v>1187</v>
      </c>
      <c r="I335" s="175">
        <v>796</v>
      </c>
      <c r="J335" s="441">
        <f t="shared" si="27"/>
        <v>0.6705981465880371</v>
      </c>
    </row>
    <row r="336" spans="1:10" ht="12.75">
      <c r="A336" s="227" t="s">
        <v>601</v>
      </c>
      <c r="B336" s="280">
        <v>58</v>
      </c>
      <c r="C336" s="138">
        <v>109</v>
      </c>
      <c r="D336" s="280">
        <v>65</v>
      </c>
      <c r="E336" s="138">
        <v>103</v>
      </c>
      <c r="F336" s="190">
        <v>212</v>
      </c>
      <c r="G336" s="175">
        <v>19</v>
      </c>
      <c r="H336" s="198">
        <f t="shared" si="28"/>
        <v>231</v>
      </c>
      <c r="I336" s="175">
        <v>170</v>
      </c>
      <c r="J336" s="441">
        <f t="shared" si="27"/>
        <v>0.7359307359307359</v>
      </c>
    </row>
    <row r="337" spans="1:10" ht="12.75">
      <c r="A337" s="227" t="s">
        <v>602</v>
      </c>
      <c r="B337" s="280">
        <v>337</v>
      </c>
      <c r="C337" s="138">
        <v>511</v>
      </c>
      <c r="D337" s="280">
        <v>497</v>
      </c>
      <c r="E337" s="138">
        <v>358</v>
      </c>
      <c r="F337" s="190">
        <v>1239</v>
      </c>
      <c r="G337" s="175">
        <v>77</v>
      </c>
      <c r="H337" s="198">
        <f t="shared" si="28"/>
        <v>1316</v>
      </c>
      <c r="I337" s="175">
        <v>868</v>
      </c>
      <c r="J337" s="441">
        <f t="shared" si="27"/>
        <v>0.6595744680851063</v>
      </c>
    </row>
    <row r="338" spans="1:10" ht="12.75">
      <c r="A338" s="227" t="s">
        <v>603</v>
      </c>
      <c r="B338" s="280">
        <v>101</v>
      </c>
      <c r="C338" s="138">
        <v>195</v>
      </c>
      <c r="D338" s="280">
        <v>128</v>
      </c>
      <c r="E338" s="138">
        <v>169</v>
      </c>
      <c r="F338" s="190">
        <v>427</v>
      </c>
      <c r="G338" s="175">
        <v>11</v>
      </c>
      <c r="H338" s="198">
        <f t="shared" si="28"/>
        <v>438</v>
      </c>
      <c r="I338" s="175">
        <v>301</v>
      </c>
      <c r="J338" s="441">
        <f t="shared" si="27"/>
        <v>0.6872146118721462</v>
      </c>
    </row>
    <row r="339" spans="1:10" ht="12.75">
      <c r="A339" s="227" t="s">
        <v>604</v>
      </c>
      <c r="B339" s="280">
        <v>47</v>
      </c>
      <c r="C339" s="138">
        <v>104</v>
      </c>
      <c r="D339" s="280">
        <v>53</v>
      </c>
      <c r="E339" s="138">
        <v>97</v>
      </c>
      <c r="F339" s="190">
        <v>215</v>
      </c>
      <c r="G339" s="175">
        <v>1</v>
      </c>
      <c r="H339" s="198">
        <f t="shared" si="28"/>
        <v>216</v>
      </c>
      <c r="I339" s="175">
        <v>154</v>
      </c>
      <c r="J339" s="441">
        <f t="shared" si="27"/>
        <v>0.7129629629629629</v>
      </c>
    </row>
    <row r="340" spans="1:10" ht="12.75">
      <c r="A340" s="227" t="s">
        <v>605</v>
      </c>
      <c r="B340" s="280">
        <v>137</v>
      </c>
      <c r="C340" s="138">
        <v>171</v>
      </c>
      <c r="D340" s="280">
        <v>179</v>
      </c>
      <c r="E340" s="138">
        <v>134</v>
      </c>
      <c r="F340" s="190">
        <v>430</v>
      </c>
      <c r="G340" s="175">
        <v>17</v>
      </c>
      <c r="H340" s="198">
        <f t="shared" si="28"/>
        <v>447</v>
      </c>
      <c r="I340" s="175">
        <v>314</v>
      </c>
      <c r="J340" s="441">
        <f t="shared" si="27"/>
        <v>0.7024608501118568</v>
      </c>
    </row>
    <row r="341" spans="1:10" ht="12.75">
      <c r="A341" s="227" t="s">
        <v>606</v>
      </c>
      <c r="B341" s="280">
        <v>240</v>
      </c>
      <c r="C341" s="138">
        <v>472</v>
      </c>
      <c r="D341" s="280">
        <v>356</v>
      </c>
      <c r="E341" s="138">
        <v>364</v>
      </c>
      <c r="F341" s="190">
        <v>916</v>
      </c>
      <c r="G341" s="175">
        <v>43</v>
      </c>
      <c r="H341" s="198">
        <f t="shared" si="28"/>
        <v>959</v>
      </c>
      <c r="I341" s="175">
        <v>727</v>
      </c>
      <c r="J341" s="441">
        <f t="shared" si="27"/>
        <v>0.7580813347236705</v>
      </c>
    </row>
    <row r="342" spans="1:10" ht="12.75">
      <c r="A342" s="227" t="s">
        <v>607</v>
      </c>
      <c r="B342" s="280">
        <v>339</v>
      </c>
      <c r="C342" s="138">
        <v>435</v>
      </c>
      <c r="D342" s="280">
        <v>359</v>
      </c>
      <c r="E342" s="138">
        <v>406</v>
      </c>
      <c r="F342" s="190">
        <v>1167</v>
      </c>
      <c r="G342" s="175">
        <v>54</v>
      </c>
      <c r="H342" s="198">
        <f t="shared" si="28"/>
        <v>1221</v>
      </c>
      <c r="I342" s="175">
        <v>786</v>
      </c>
      <c r="J342" s="441">
        <f t="shared" si="27"/>
        <v>0.6437346437346437</v>
      </c>
    </row>
    <row r="343" spans="1:10" ht="12.75">
      <c r="A343" s="227" t="s">
        <v>608</v>
      </c>
      <c r="B343" s="280">
        <v>41</v>
      </c>
      <c r="C343" s="138">
        <v>106</v>
      </c>
      <c r="D343" s="280">
        <v>91</v>
      </c>
      <c r="E343" s="138">
        <v>57</v>
      </c>
      <c r="F343" s="190">
        <v>203</v>
      </c>
      <c r="G343" s="175">
        <v>5</v>
      </c>
      <c r="H343" s="198">
        <f t="shared" si="28"/>
        <v>208</v>
      </c>
      <c r="I343" s="175">
        <v>149</v>
      </c>
      <c r="J343" s="441">
        <f t="shared" si="27"/>
        <v>0.7163461538461539</v>
      </c>
    </row>
    <row r="344" spans="1:10" ht="12.75">
      <c r="A344" s="227" t="s">
        <v>609</v>
      </c>
      <c r="B344" s="280">
        <v>317</v>
      </c>
      <c r="C344" s="138">
        <v>627</v>
      </c>
      <c r="D344" s="280">
        <v>494</v>
      </c>
      <c r="E344" s="138">
        <v>453</v>
      </c>
      <c r="F344" s="190">
        <v>1276</v>
      </c>
      <c r="G344" s="175">
        <v>56</v>
      </c>
      <c r="H344" s="198">
        <f t="shared" si="28"/>
        <v>1332</v>
      </c>
      <c r="I344" s="175">
        <v>966</v>
      </c>
      <c r="J344" s="441">
        <f t="shared" si="27"/>
        <v>0.7252252252252253</v>
      </c>
    </row>
    <row r="345" spans="1:10" ht="12.75">
      <c r="A345" s="227" t="s">
        <v>610</v>
      </c>
      <c r="B345" s="280">
        <v>225</v>
      </c>
      <c r="C345" s="138">
        <v>458</v>
      </c>
      <c r="D345" s="280">
        <v>326</v>
      </c>
      <c r="E345" s="138">
        <v>353</v>
      </c>
      <c r="F345" s="190">
        <v>946</v>
      </c>
      <c r="G345" s="175">
        <v>35</v>
      </c>
      <c r="H345" s="198">
        <f t="shared" si="28"/>
        <v>981</v>
      </c>
      <c r="I345" s="175">
        <v>692</v>
      </c>
      <c r="J345" s="441">
        <f t="shared" si="27"/>
        <v>0.7054026503567788</v>
      </c>
    </row>
    <row r="346" spans="1:10" ht="12.75">
      <c r="A346" s="227" t="s">
        <v>611</v>
      </c>
      <c r="B346" s="280">
        <v>171</v>
      </c>
      <c r="C346" s="138">
        <v>358</v>
      </c>
      <c r="D346" s="280">
        <v>231</v>
      </c>
      <c r="E346" s="138">
        <v>296</v>
      </c>
      <c r="F346" s="190">
        <v>696</v>
      </c>
      <c r="G346" s="175">
        <v>38</v>
      </c>
      <c r="H346" s="198">
        <f t="shared" si="28"/>
        <v>734</v>
      </c>
      <c r="I346" s="175">
        <v>542</v>
      </c>
      <c r="J346" s="441">
        <f t="shared" si="27"/>
        <v>0.7384196185286104</v>
      </c>
    </row>
    <row r="347" spans="1:10" ht="12.75">
      <c r="A347" s="227" t="s">
        <v>612</v>
      </c>
      <c r="B347" s="456">
        <v>307</v>
      </c>
      <c r="C347" s="457">
        <v>415</v>
      </c>
      <c r="D347" s="456">
        <v>287</v>
      </c>
      <c r="E347" s="457">
        <v>431</v>
      </c>
      <c r="F347" s="190">
        <v>1025</v>
      </c>
      <c r="G347" s="175">
        <v>59</v>
      </c>
      <c r="H347" s="198">
        <f t="shared" si="28"/>
        <v>1084</v>
      </c>
      <c r="I347" s="175">
        <v>729</v>
      </c>
      <c r="J347" s="441">
        <f t="shared" si="27"/>
        <v>0.672509225092251</v>
      </c>
    </row>
    <row r="348" spans="1:10" ht="12.75">
      <c r="A348" s="227" t="s">
        <v>613</v>
      </c>
      <c r="B348" s="456">
        <v>347</v>
      </c>
      <c r="C348" s="457">
        <v>729</v>
      </c>
      <c r="D348" s="456">
        <v>799</v>
      </c>
      <c r="E348" s="457">
        <v>296</v>
      </c>
      <c r="F348" s="190">
        <v>1493</v>
      </c>
      <c r="G348" s="175">
        <v>95</v>
      </c>
      <c r="H348" s="198">
        <f t="shared" si="28"/>
        <v>1588</v>
      </c>
      <c r="I348" s="175">
        <v>1110</v>
      </c>
      <c r="J348" s="441">
        <f t="shared" si="27"/>
        <v>0.698992443324937</v>
      </c>
    </row>
    <row r="349" spans="1:10" ht="12.75">
      <c r="A349" s="227" t="s">
        <v>614</v>
      </c>
      <c r="B349" s="456">
        <v>228</v>
      </c>
      <c r="C349" s="457">
        <v>478</v>
      </c>
      <c r="D349" s="456">
        <v>311</v>
      </c>
      <c r="E349" s="457">
        <v>396</v>
      </c>
      <c r="F349" s="190">
        <v>930</v>
      </c>
      <c r="G349" s="175">
        <v>52</v>
      </c>
      <c r="H349" s="198">
        <f t="shared" si="28"/>
        <v>982</v>
      </c>
      <c r="I349" s="175">
        <v>718</v>
      </c>
      <c r="J349" s="441">
        <f t="shared" si="27"/>
        <v>0.7311608961303462</v>
      </c>
    </row>
    <row r="350" spans="1:10" ht="12.75">
      <c r="A350" s="227" t="s">
        <v>615</v>
      </c>
      <c r="B350" s="456">
        <v>158</v>
      </c>
      <c r="C350" s="457">
        <v>188</v>
      </c>
      <c r="D350" s="456">
        <v>162</v>
      </c>
      <c r="E350" s="457">
        <v>182</v>
      </c>
      <c r="F350" s="190">
        <v>552</v>
      </c>
      <c r="G350" s="175">
        <v>34</v>
      </c>
      <c r="H350" s="198">
        <f t="shared" si="28"/>
        <v>586</v>
      </c>
      <c r="I350" s="175">
        <v>349</v>
      </c>
      <c r="J350" s="441">
        <f t="shared" si="27"/>
        <v>0.5955631399317406</v>
      </c>
    </row>
    <row r="351" spans="1:10" ht="12.75">
      <c r="A351" s="228" t="s">
        <v>616</v>
      </c>
      <c r="B351" s="456">
        <v>90</v>
      </c>
      <c r="C351" s="457">
        <v>144</v>
      </c>
      <c r="D351" s="456">
        <v>99</v>
      </c>
      <c r="E351" s="457">
        <v>140</v>
      </c>
      <c r="F351" s="190">
        <v>302</v>
      </c>
      <c r="G351" s="175">
        <v>18</v>
      </c>
      <c r="H351" s="198">
        <f t="shared" si="28"/>
        <v>320</v>
      </c>
      <c r="I351" s="175">
        <v>240</v>
      </c>
      <c r="J351" s="441">
        <f t="shared" si="27"/>
        <v>0.75</v>
      </c>
    </row>
    <row r="352" spans="1:10" ht="12.75">
      <c r="A352" s="32" t="s">
        <v>2</v>
      </c>
      <c r="B352" s="185">
        <f>SUM(B319:B351)</f>
        <v>6555</v>
      </c>
      <c r="C352" s="185">
        <f>SUM(C319:C351)</f>
        <v>11877</v>
      </c>
      <c r="D352" s="185">
        <f>SUM(D319:D351)</f>
        <v>9867</v>
      </c>
      <c r="E352" s="185">
        <f>SUM(E319:E351)</f>
        <v>8717</v>
      </c>
      <c r="F352" s="185">
        <f>SUM(F320:F351)</f>
        <v>25471</v>
      </c>
      <c r="G352" s="185">
        <f>SUM(G320:G351)</f>
        <v>1410</v>
      </c>
      <c r="H352" s="185">
        <f>SUM(H320:H351)</f>
        <v>26881</v>
      </c>
      <c r="I352" s="185">
        <f>SUM(I320:I351)</f>
        <v>18853</v>
      </c>
      <c r="J352" s="410">
        <f t="shared" si="27"/>
        <v>0.7013503961906179</v>
      </c>
    </row>
    <row r="353" spans="1:10" ht="13.5" thickBot="1">
      <c r="A353" s="34"/>
      <c r="B353" s="443"/>
      <c r="C353" s="443"/>
      <c r="D353" s="443"/>
      <c r="E353" s="443"/>
      <c r="F353" s="444"/>
      <c r="G353" s="444"/>
      <c r="H353" s="444"/>
      <c r="I353" s="444"/>
      <c r="J353" s="445"/>
    </row>
    <row r="354" spans="1:10" ht="13.5" thickBot="1">
      <c r="A354" s="18" t="s">
        <v>59</v>
      </c>
      <c r="B354" s="432"/>
      <c r="C354" s="432"/>
      <c r="D354" s="432"/>
      <c r="E354" s="432"/>
      <c r="F354" s="434"/>
      <c r="G354" s="434"/>
      <c r="H354" s="434"/>
      <c r="I354" s="434"/>
      <c r="J354" s="435"/>
    </row>
    <row r="355" spans="1:10" ht="12.75">
      <c r="A355" s="223">
        <v>1</v>
      </c>
      <c r="B355" s="167">
        <v>256</v>
      </c>
      <c r="C355" s="221">
        <v>329</v>
      </c>
      <c r="D355" s="167">
        <v>323</v>
      </c>
      <c r="E355" s="188">
        <v>266</v>
      </c>
      <c r="F355" s="187">
        <v>1123</v>
      </c>
      <c r="G355" s="169">
        <v>96</v>
      </c>
      <c r="H355" s="209">
        <f>IF(G355&lt;&gt;0,G355+F355,"")</f>
        <v>1219</v>
      </c>
      <c r="I355" s="169">
        <v>591</v>
      </c>
      <c r="J355" s="440">
        <f aca="true" t="shared" si="29" ref="J355:J410">IF(H355&lt;&gt;0,I355/H355,"")</f>
        <v>0.48482362592288764</v>
      </c>
    </row>
    <row r="356" spans="1:10" ht="12.75">
      <c r="A356" s="224">
        <v>2</v>
      </c>
      <c r="B356" s="173">
        <v>288</v>
      </c>
      <c r="C356" s="222">
        <v>301</v>
      </c>
      <c r="D356" s="173">
        <v>358</v>
      </c>
      <c r="E356" s="190">
        <v>229</v>
      </c>
      <c r="F356" s="189">
        <v>1061</v>
      </c>
      <c r="G356" s="175">
        <v>122</v>
      </c>
      <c r="H356" s="198">
        <f aca="true" t="shared" si="30" ref="H356:H409">IF(G356&lt;&gt;0,G356+F356,"")</f>
        <v>1183</v>
      </c>
      <c r="I356" s="175">
        <v>592</v>
      </c>
      <c r="J356" s="441">
        <f t="shared" si="29"/>
        <v>0.5004226542688082</v>
      </c>
    </row>
    <row r="357" spans="1:10" ht="12.75">
      <c r="A357" s="224">
        <v>3</v>
      </c>
      <c r="B357" s="173">
        <v>153</v>
      </c>
      <c r="C357" s="222">
        <v>186</v>
      </c>
      <c r="D357" s="173">
        <v>219</v>
      </c>
      <c r="E357" s="190">
        <v>124</v>
      </c>
      <c r="F357" s="189">
        <v>620</v>
      </c>
      <c r="G357" s="175">
        <v>75</v>
      </c>
      <c r="H357" s="198">
        <f t="shared" si="30"/>
        <v>695</v>
      </c>
      <c r="I357" s="175">
        <v>345</v>
      </c>
      <c r="J357" s="441">
        <f t="shared" si="29"/>
        <v>0.49640287769784175</v>
      </c>
    </row>
    <row r="358" spans="1:10" ht="12.75">
      <c r="A358" s="224">
        <v>4</v>
      </c>
      <c r="B358" s="173">
        <v>270</v>
      </c>
      <c r="C358" s="222">
        <v>328</v>
      </c>
      <c r="D358" s="173">
        <v>339</v>
      </c>
      <c r="E358" s="190">
        <v>263</v>
      </c>
      <c r="F358" s="189">
        <v>1083</v>
      </c>
      <c r="G358" s="175">
        <v>100</v>
      </c>
      <c r="H358" s="198">
        <f t="shared" si="30"/>
        <v>1183</v>
      </c>
      <c r="I358" s="175">
        <v>608</v>
      </c>
      <c r="J358" s="441">
        <f t="shared" si="29"/>
        <v>0.5139475908706678</v>
      </c>
    </row>
    <row r="359" spans="1:10" ht="12.75">
      <c r="A359" s="224">
        <v>5</v>
      </c>
      <c r="B359" s="173">
        <v>238</v>
      </c>
      <c r="C359" s="222">
        <v>263</v>
      </c>
      <c r="D359" s="173">
        <v>336</v>
      </c>
      <c r="E359" s="190">
        <v>165</v>
      </c>
      <c r="F359" s="189">
        <v>909</v>
      </c>
      <c r="G359" s="175">
        <v>104</v>
      </c>
      <c r="H359" s="198">
        <f t="shared" si="30"/>
        <v>1013</v>
      </c>
      <c r="I359" s="175">
        <v>509</v>
      </c>
      <c r="J359" s="441">
        <f t="shared" si="29"/>
        <v>0.5024679170779862</v>
      </c>
    </row>
    <row r="360" spans="1:10" ht="12.75">
      <c r="A360" s="224">
        <v>6</v>
      </c>
      <c r="B360" s="173">
        <v>192</v>
      </c>
      <c r="C360" s="222">
        <v>320</v>
      </c>
      <c r="D360" s="173">
        <v>306</v>
      </c>
      <c r="E360" s="190">
        <v>208</v>
      </c>
      <c r="F360" s="189">
        <v>963</v>
      </c>
      <c r="G360" s="175">
        <v>54</v>
      </c>
      <c r="H360" s="198">
        <f t="shared" si="30"/>
        <v>1017</v>
      </c>
      <c r="I360" s="175">
        <v>518</v>
      </c>
      <c r="J360" s="441">
        <f t="shared" si="29"/>
        <v>0.5093411996066863</v>
      </c>
    </row>
    <row r="361" spans="1:10" ht="12.75">
      <c r="A361" s="224">
        <v>7</v>
      </c>
      <c r="B361" s="173">
        <v>236</v>
      </c>
      <c r="C361" s="222">
        <v>290</v>
      </c>
      <c r="D361" s="173">
        <v>368</v>
      </c>
      <c r="E361" s="190">
        <v>168</v>
      </c>
      <c r="F361" s="189">
        <v>1053</v>
      </c>
      <c r="G361" s="175">
        <v>133</v>
      </c>
      <c r="H361" s="198">
        <f t="shared" si="30"/>
        <v>1186</v>
      </c>
      <c r="I361" s="175">
        <v>542</v>
      </c>
      <c r="J361" s="441">
        <f t="shared" si="29"/>
        <v>0.45699831365935917</v>
      </c>
    </row>
    <row r="362" spans="1:10" ht="12.75">
      <c r="A362" s="224">
        <v>8</v>
      </c>
      <c r="B362" s="173">
        <v>275</v>
      </c>
      <c r="C362" s="222">
        <v>267</v>
      </c>
      <c r="D362" s="173">
        <v>313</v>
      </c>
      <c r="E362" s="190">
        <v>226</v>
      </c>
      <c r="F362" s="189">
        <v>953</v>
      </c>
      <c r="G362" s="175">
        <v>79</v>
      </c>
      <c r="H362" s="198">
        <f t="shared" si="30"/>
        <v>1032</v>
      </c>
      <c r="I362" s="175">
        <v>548</v>
      </c>
      <c r="J362" s="441">
        <f t="shared" si="29"/>
        <v>0.5310077519379846</v>
      </c>
    </row>
    <row r="363" spans="1:10" ht="12.75">
      <c r="A363" s="224">
        <v>9</v>
      </c>
      <c r="B363" s="173">
        <v>309</v>
      </c>
      <c r="C363" s="222">
        <v>303</v>
      </c>
      <c r="D363" s="173">
        <v>430</v>
      </c>
      <c r="E363" s="190">
        <v>180</v>
      </c>
      <c r="F363" s="189">
        <v>1160</v>
      </c>
      <c r="G363" s="175">
        <v>154</v>
      </c>
      <c r="H363" s="198">
        <f t="shared" si="30"/>
        <v>1314</v>
      </c>
      <c r="I363" s="175">
        <v>615</v>
      </c>
      <c r="J363" s="441">
        <f t="shared" si="29"/>
        <v>0.4680365296803653</v>
      </c>
    </row>
    <row r="364" spans="1:10" ht="12.75">
      <c r="A364" s="224">
        <v>10</v>
      </c>
      <c r="B364" s="173">
        <v>274</v>
      </c>
      <c r="C364" s="222">
        <v>357</v>
      </c>
      <c r="D364" s="173">
        <v>363</v>
      </c>
      <c r="E364" s="190">
        <v>270</v>
      </c>
      <c r="F364" s="189">
        <v>1136</v>
      </c>
      <c r="G364" s="175">
        <v>84</v>
      </c>
      <c r="H364" s="198">
        <f t="shared" si="30"/>
        <v>1220</v>
      </c>
      <c r="I364" s="175">
        <v>639</v>
      </c>
      <c r="J364" s="441">
        <f t="shared" si="29"/>
        <v>0.5237704918032787</v>
      </c>
    </row>
    <row r="365" spans="1:10" ht="12.75">
      <c r="A365" s="224">
        <v>11</v>
      </c>
      <c r="B365" s="173">
        <v>290</v>
      </c>
      <c r="C365" s="222">
        <v>304</v>
      </c>
      <c r="D365" s="173">
        <v>432</v>
      </c>
      <c r="E365" s="190">
        <v>169</v>
      </c>
      <c r="F365" s="189">
        <v>1125</v>
      </c>
      <c r="G365" s="175">
        <v>115</v>
      </c>
      <c r="H365" s="198">
        <f t="shared" si="30"/>
        <v>1240</v>
      </c>
      <c r="I365" s="175">
        <v>611</v>
      </c>
      <c r="J365" s="441">
        <f t="shared" si="29"/>
        <v>0.49274193548387096</v>
      </c>
    </row>
    <row r="366" spans="1:10" ht="12.75">
      <c r="A366" s="224">
        <v>12</v>
      </c>
      <c r="B366" s="173">
        <v>275</v>
      </c>
      <c r="C366" s="222">
        <v>308</v>
      </c>
      <c r="D366" s="173">
        <v>398</v>
      </c>
      <c r="E366" s="190">
        <v>189</v>
      </c>
      <c r="F366" s="189">
        <v>1026</v>
      </c>
      <c r="G366" s="175">
        <v>98</v>
      </c>
      <c r="H366" s="198">
        <f t="shared" si="30"/>
        <v>1124</v>
      </c>
      <c r="I366" s="175">
        <v>600</v>
      </c>
      <c r="J366" s="441">
        <f t="shared" si="29"/>
        <v>0.5338078291814946</v>
      </c>
    </row>
    <row r="367" spans="1:10" ht="12.75">
      <c r="A367" s="224">
        <v>13</v>
      </c>
      <c r="B367" s="173">
        <v>239</v>
      </c>
      <c r="C367" s="222">
        <v>341</v>
      </c>
      <c r="D367" s="173">
        <v>353</v>
      </c>
      <c r="E367" s="190">
        <v>227</v>
      </c>
      <c r="F367" s="189">
        <v>1111</v>
      </c>
      <c r="G367" s="175">
        <v>109</v>
      </c>
      <c r="H367" s="198">
        <f t="shared" si="30"/>
        <v>1220</v>
      </c>
      <c r="I367" s="175">
        <v>587</v>
      </c>
      <c r="J367" s="441">
        <f t="shared" si="29"/>
        <v>0.48114754098360657</v>
      </c>
    </row>
    <row r="368" spans="1:10" ht="12.75">
      <c r="A368" s="224">
        <v>14</v>
      </c>
      <c r="B368" s="173">
        <v>223</v>
      </c>
      <c r="C368" s="222">
        <v>231</v>
      </c>
      <c r="D368" s="173">
        <v>295</v>
      </c>
      <c r="E368" s="190">
        <v>158</v>
      </c>
      <c r="F368" s="189">
        <v>854</v>
      </c>
      <c r="G368" s="175">
        <v>73</v>
      </c>
      <c r="H368" s="198">
        <f t="shared" si="30"/>
        <v>927</v>
      </c>
      <c r="I368" s="175">
        <v>462</v>
      </c>
      <c r="J368" s="441">
        <f t="shared" si="29"/>
        <v>0.49838187702265374</v>
      </c>
    </row>
    <row r="369" spans="1:10" ht="12.75">
      <c r="A369" s="224">
        <v>15</v>
      </c>
      <c r="B369" s="173">
        <v>245</v>
      </c>
      <c r="C369" s="222">
        <v>370</v>
      </c>
      <c r="D369" s="173">
        <v>399</v>
      </c>
      <c r="E369" s="190">
        <v>215</v>
      </c>
      <c r="F369" s="189">
        <v>1169</v>
      </c>
      <c r="G369" s="175">
        <v>76</v>
      </c>
      <c r="H369" s="198">
        <f t="shared" si="30"/>
        <v>1245</v>
      </c>
      <c r="I369" s="175">
        <v>623</v>
      </c>
      <c r="J369" s="441">
        <f t="shared" si="29"/>
        <v>0.5004016064257029</v>
      </c>
    </row>
    <row r="370" spans="1:10" ht="12.75">
      <c r="A370" s="224">
        <v>16</v>
      </c>
      <c r="B370" s="173">
        <v>262</v>
      </c>
      <c r="C370" s="222">
        <v>334</v>
      </c>
      <c r="D370" s="173">
        <v>359</v>
      </c>
      <c r="E370" s="190">
        <v>240</v>
      </c>
      <c r="F370" s="189">
        <v>1138</v>
      </c>
      <c r="G370" s="175">
        <v>61</v>
      </c>
      <c r="H370" s="198">
        <f t="shared" si="30"/>
        <v>1199</v>
      </c>
      <c r="I370" s="175">
        <v>603</v>
      </c>
      <c r="J370" s="441">
        <f t="shared" si="29"/>
        <v>0.5029190992493745</v>
      </c>
    </row>
    <row r="371" spans="1:10" ht="12.75">
      <c r="A371" s="224">
        <v>17</v>
      </c>
      <c r="B371" s="173">
        <v>308</v>
      </c>
      <c r="C371" s="222">
        <v>326</v>
      </c>
      <c r="D371" s="173">
        <v>426</v>
      </c>
      <c r="E371" s="190">
        <v>208</v>
      </c>
      <c r="F371" s="189">
        <v>1164</v>
      </c>
      <c r="G371" s="175">
        <v>85</v>
      </c>
      <c r="H371" s="198">
        <f t="shared" si="30"/>
        <v>1249</v>
      </c>
      <c r="I371" s="175">
        <v>645</v>
      </c>
      <c r="J371" s="441">
        <f t="shared" si="29"/>
        <v>0.5164131305044035</v>
      </c>
    </row>
    <row r="372" spans="1:10" ht="12.75">
      <c r="A372" s="224">
        <v>18</v>
      </c>
      <c r="B372" s="173">
        <v>290</v>
      </c>
      <c r="C372" s="222">
        <v>345</v>
      </c>
      <c r="D372" s="173">
        <v>410</v>
      </c>
      <c r="E372" s="190">
        <v>224</v>
      </c>
      <c r="F372" s="189">
        <v>1165</v>
      </c>
      <c r="G372" s="175">
        <v>108</v>
      </c>
      <c r="H372" s="198">
        <f t="shared" si="30"/>
        <v>1273</v>
      </c>
      <c r="I372" s="175">
        <v>642</v>
      </c>
      <c r="J372" s="441">
        <f t="shared" si="29"/>
        <v>0.5043205027494109</v>
      </c>
    </row>
    <row r="373" spans="1:10" ht="12.75">
      <c r="A373" s="224">
        <v>19</v>
      </c>
      <c r="B373" s="173">
        <v>251</v>
      </c>
      <c r="C373" s="222">
        <v>356</v>
      </c>
      <c r="D373" s="173">
        <v>371</v>
      </c>
      <c r="E373" s="190">
        <v>240</v>
      </c>
      <c r="F373" s="189">
        <v>1030</v>
      </c>
      <c r="G373" s="175">
        <v>83</v>
      </c>
      <c r="H373" s="198">
        <f t="shared" si="30"/>
        <v>1113</v>
      </c>
      <c r="I373" s="175">
        <v>623</v>
      </c>
      <c r="J373" s="441">
        <f t="shared" si="29"/>
        <v>0.559748427672956</v>
      </c>
    </row>
    <row r="374" spans="1:10" ht="12.75">
      <c r="A374" s="224">
        <v>20</v>
      </c>
      <c r="B374" s="173">
        <v>204</v>
      </c>
      <c r="C374" s="222">
        <v>282</v>
      </c>
      <c r="D374" s="173">
        <v>324</v>
      </c>
      <c r="E374" s="190">
        <v>167</v>
      </c>
      <c r="F374" s="189">
        <v>1070</v>
      </c>
      <c r="G374" s="175">
        <v>125</v>
      </c>
      <c r="H374" s="198">
        <f t="shared" si="30"/>
        <v>1195</v>
      </c>
      <c r="I374" s="175">
        <v>498</v>
      </c>
      <c r="J374" s="441">
        <f t="shared" si="29"/>
        <v>0.4167364016736402</v>
      </c>
    </row>
    <row r="375" spans="1:10" ht="12.75">
      <c r="A375" s="224">
        <v>21</v>
      </c>
      <c r="B375" s="173">
        <v>302</v>
      </c>
      <c r="C375" s="222">
        <v>403</v>
      </c>
      <c r="D375" s="173">
        <v>385</v>
      </c>
      <c r="E375" s="190">
        <v>318</v>
      </c>
      <c r="F375" s="189">
        <v>1378</v>
      </c>
      <c r="G375" s="175">
        <v>136</v>
      </c>
      <c r="H375" s="198">
        <f t="shared" si="30"/>
        <v>1514</v>
      </c>
      <c r="I375" s="175">
        <v>714</v>
      </c>
      <c r="J375" s="441">
        <f t="shared" si="29"/>
        <v>0.4715984147952444</v>
      </c>
    </row>
    <row r="376" spans="1:10" ht="12.75">
      <c r="A376" s="224">
        <v>22</v>
      </c>
      <c r="B376" s="173">
        <v>231</v>
      </c>
      <c r="C376" s="222">
        <v>322</v>
      </c>
      <c r="D376" s="173">
        <v>273</v>
      </c>
      <c r="E376" s="190">
        <v>283</v>
      </c>
      <c r="F376" s="189">
        <v>1104</v>
      </c>
      <c r="G376" s="175">
        <v>103</v>
      </c>
      <c r="H376" s="198">
        <f t="shared" si="30"/>
        <v>1207</v>
      </c>
      <c r="I376" s="175">
        <v>559</v>
      </c>
      <c r="J376" s="441">
        <f t="shared" si="29"/>
        <v>0.4631317315658658</v>
      </c>
    </row>
    <row r="377" spans="1:10" ht="12.75">
      <c r="A377" s="224">
        <v>23</v>
      </c>
      <c r="B377" s="173">
        <v>231</v>
      </c>
      <c r="C377" s="222">
        <v>325</v>
      </c>
      <c r="D377" s="173">
        <v>305</v>
      </c>
      <c r="E377" s="190">
        <v>252</v>
      </c>
      <c r="F377" s="189">
        <v>1039</v>
      </c>
      <c r="G377" s="175">
        <v>83</v>
      </c>
      <c r="H377" s="198">
        <f t="shared" si="30"/>
        <v>1122</v>
      </c>
      <c r="I377" s="175">
        <v>562</v>
      </c>
      <c r="J377" s="441">
        <f t="shared" si="29"/>
        <v>0.5008912655971479</v>
      </c>
    </row>
    <row r="378" spans="1:10" ht="12.75">
      <c r="A378" s="224">
        <v>24</v>
      </c>
      <c r="B378" s="173">
        <v>286</v>
      </c>
      <c r="C378" s="222">
        <v>386</v>
      </c>
      <c r="D378" s="173">
        <v>355</v>
      </c>
      <c r="E378" s="190">
        <v>317</v>
      </c>
      <c r="F378" s="189">
        <v>1378</v>
      </c>
      <c r="G378" s="175">
        <v>86</v>
      </c>
      <c r="H378" s="198">
        <f t="shared" si="30"/>
        <v>1464</v>
      </c>
      <c r="I378" s="175">
        <v>680</v>
      </c>
      <c r="J378" s="441">
        <f t="shared" si="29"/>
        <v>0.4644808743169399</v>
      </c>
    </row>
    <row r="379" spans="1:10" ht="12.75">
      <c r="A379" s="224">
        <v>25</v>
      </c>
      <c r="B379" s="173">
        <v>220</v>
      </c>
      <c r="C379" s="222">
        <v>315</v>
      </c>
      <c r="D379" s="173">
        <v>330</v>
      </c>
      <c r="E379" s="190">
        <v>208</v>
      </c>
      <c r="F379" s="189">
        <v>1026</v>
      </c>
      <c r="G379" s="175">
        <v>35</v>
      </c>
      <c r="H379" s="198">
        <f t="shared" si="30"/>
        <v>1061</v>
      </c>
      <c r="I379" s="175">
        <v>548</v>
      </c>
      <c r="J379" s="441">
        <f t="shared" si="29"/>
        <v>0.5164938737040528</v>
      </c>
    </row>
    <row r="380" spans="1:10" ht="12.75">
      <c r="A380" s="224">
        <v>26</v>
      </c>
      <c r="B380" s="173">
        <v>304</v>
      </c>
      <c r="C380" s="222">
        <v>383</v>
      </c>
      <c r="D380" s="173">
        <v>400</v>
      </c>
      <c r="E380" s="190">
        <v>286</v>
      </c>
      <c r="F380" s="189">
        <v>1333</v>
      </c>
      <c r="G380" s="175">
        <v>83</v>
      </c>
      <c r="H380" s="198">
        <f t="shared" si="30"/>
        <v>1416</v>
      </c>
      <c r="I380" s="175">
        <v>694</v>
      </c>
      <c r="J380" s="441">
        <f t="shared" si="29"/>
        <v>0.4901129943502825</v>
      </c>
    </row>
    <row r="381" spans="1:10" ht="12.75">
      <c r="A381" s="225">
        <v>27</v>
      </c>
      <c r="B381" s="173">
        <v>224</v>
      </c>
      <c r="C381" s="222">
        <v>381</v>
      </c>
      <c r="D381" s="173">
        <v>333</v>
      </c>
      <c r="E381" s="190">
        <v>271</v>
      </c>
      <c r="F381" s="189">
        <v>1153</v>
      </c>
      <c r="G381" s="175">
        <v>123</v>
      </c>
      <c r="H381" s="198">
        <f t="shared" si="30"/>
        <v>1276</v>
      </c>
      <c r="I381" s="175">
        <v>613</v>
      </c>
      <c r="J381" s="441">
        <f t="shared" si="29"/>
        <v>0.48040752351097177</v>
      </c>
    </row>
    <row r="382" spans="1:10" ht="12.75">
      <c r="A382" s="224">
        <v>28</v>
      </c>
      <c r="B382" s="173">
        <v>163</v>
      </c>
      <c r="C382" s="222">
        <v>343</v>
      </c>
      <c r="D382" s="173">
        <v>253</v>
      </c>
      <c r="E382" s="190">
        <v>254</v>
      </c>
      <c r="F382" s="189">
        <v>994</v>
      </c>
      <c r="G382" s="175">
        <v>63</v>
      </c>
      <c r="H382" s="198">
        <f t="shared" si="30"/>
        <v>1057</v>
      </c>
      <c r="I382" s="175">
        <v>513</v>
      </c>
      <c r="J382" s="441">
        <f t="shared" si="29"/>
        <v>0.4853358561967833</v>
      </c>
    </row>
    <row r="383" spans="1:10" ht="12.75">
      <c r="A383" s="224">
        <v>37</v>
      </c>
      <c r="B383" s="173">
        <v>157</v>
      </c>
      <c r="C383" s="222">
        <v>290</v>
      </c>
      <c r="D383" s="173">
        <v>193</v>
      </c>
      <c r="E383" s="190">
        <v>253</v>
      </c>
      <c r="F383" s="189">
        <v>749</v>
      </c>
      <c r="G383" s="175">
        <v>45</v>
      </c>
      <c r="H383" s="198">
        <f t="shared" si="30"/>
        <v>794</v>
      </c>
      <c r="I383" s="175">
        <v>452</v>
      </c>
      <c r="J383" s="441">
        <f t="shared" si="29"/>
        <v>0.5692695214105793</v>
      </c>
    </row>
    <row r="384" spans="1:10" ht="12.75">
      <c r="A384" s="225">
        <v>38</v>
      </c>
      <c r="B384" s="173">
        <v>227</v>
      </c>
      <c r="C384" s="222">
        <v>321</v>
      </c>
      <c r="D384" s="173">
        <v>267</v>
      </c>
      <c r="E384" s="190">
        <v>283</v>
      </c>
      <c r="F384" s="189">
        <v>857</v>
      </c>
      <c r="G384" s="175">
        <v>63</v>
      </c>
      <c r="H384" s="198">
        <f t="shared" si="30"/>
        <v>920</v>
      </c>
      <c r="I384" s="175">
        <v>555</v>
      </c>
      <c r="J384" s="441">
        <f t="shared" si="29"/>
        <v>0.6032608695652174</v>
      </c>
    </row>
    <row r="385" spans="1:10" ht="12.75">
      <c r="A385" s="224">
        <v>39</v>
      </c>
      <c r="B385" s="173">
        <v>222</v>
      </c>
      <c r="C385" s="222">
        <v>342</v>
      </c>
      <c r="D385" s="173">
        <v>247</v>
      </c>
      <c r="E385" s="190">
        <v>311</v>
      </c>
      <c r="F385" s="189">
        <v>966</v>
      </c>
      <c r="G385" s="175">
        <v>75</v>
      </c>
      <c r="H385" s="198">
        <f t="shared" si="30"/>
        <v>1041</v>
      </c>
      <c r="I385" s="175">
        <v>566</v>
      </c>
      <c r="J385" s="441">
        <f t="shared" si="29"/>
        <v>0.5437079731027857</v>
      </c>
    </row>
    <row r="386" spans="1:10" ht="12.75">
      <c r="A386" s="224">
        <v>40</v>
      </c>
      <c r="B386" s="173">
        <v>248</v>
      </c>
      <c r="C386" s="222">
        <v>300</v>
      </c>
      <c r="D386" s="173">
        <v>323</v>
      </c>
      <c r="E386" s="190">
        <v>225</v>
      </c>
      <c r="F386" s="189">
        <v>1161</v>
      </c>
      <c r="G386" s="175">
        <v>148</v>
      </c>
      <c r="H386" s="198">
        <f t="shared" si="30"/>
        <v>1309</v>
      </c>
      <c r="I386" s="175">
        <v>553</v>
      </c>
      <c r="J386" s="441">
        <f t="shared" si="29"/>
        <v>0.42245989304812837</v>
      </c>
    </row>
    <row r="387" spans="1:10" ht="12.75">
      <c r="A387" s="224">
        <v>41</v>
      </c>
      <c r="B387" s="173">
        <v>169</v>
      </c>
      <c r="C387" s="222">
        <v>332</v>
      </c>
      <c r="D387" s="173">
        <v>218</v>
      </c>
      <c r="E387" s="190">
        <v>279</v>
      </c>
      <c r="F387" s="189">
        <v>907</v>
      </c>
      <c r="G387" s="175">
        <v>60</v>
      </c>
      <c r="H387" s="198">
        <f t="shared" si="30"/>
        <v>967</v>
      </c>
      <c r="I387" s="175">
        <v>503</v>
      </c>
      <c r="J387" s="441">
        <f t="shared" si="29"/>
        <v>0.5201654601861427</v>
      </c>
    </row>
    <row r="388" spans="1:10" ht="12.75">
      <c r="A388" s="224">
        <v>42</v>
      </c>
      <c r="B388" s="173">
        <v>188</v>
      </c>
      <c r="C388" s="222">
        <v>364</v>
      </c>
      <c r="D388" s="173">
        <v>262</v>
      </c>
      <c r="E388" s="190">
        <v>287</v>
      </c>
      <c r="F388" s="189">
        <v>1016</v>
      </c>
      <c r="G388" s="175">
        <v>69</v>
      </c>
      <c r="H388" s="198">
        <f t="shared" si="30"/>
        <v>1085</v>
      </c>
      <c r="I388" s="175">
        <v>562</v>
      </c>
      <c r="J388" s="441">
        <f t="shared" si="29"/>
        <v>0.5179723502304148</v>
      </c>
    </row>
    <row r="389" spans="1:10" ht="12.75">
      <c r="A389" s="224">
        <v>43</v>
      </c>
      <c r="B389" s="173">
        <v>165</v>
      </c>
      <c r="C389" s="222">
        <v>360</v>
      </c>
      <c r="D389" s="173">
        <v>239</v>
      </c>
      <c r="E389" s="190">
        <v>282</v>
      </c>
      <c r="F389" s="189">
        <v>880</v>
      </c>
      <c r="G389" s="175">
        <v>68</v>
      </c>
      <c r="H389" s="198">
        <f t="shared" si="30"/>
        <v>948</v>
      </c>
      <c r="I389" s="175">
        <v>531</v>
      </c>
      <c r="J389" s="441">
        <f t="shared" si="29"/>
        <v>0.560126582278481</v>
      </c>
    </row>
    <row r="390" spans="1:10" ht="12.75">
      <c r="A390" s="224">
        <v>44</v>
      </c>
      <c r="B390" s="173">
        <v>210</v>
      </c>
      <c r="C390" s="222">
        <v>346</v>
      </c>
      <c r="D390" s="173">
        <v>252</v>
      </c>
      <c r="E390" s="190">
        <v>303</v>
      </c>
      <c r="F390" s="189">
        <v>1017</v>
      </c>
      <c r="G390" s="175">
        <v>62</v>
      </c>
      <c r="H390" s="198">
        <f t="shared" si="30"/>
        <v>1079</v>
      </c>
      <c r="I390" s="175">
        <v>563</v>
      </c>
      <c r="J390" s="441">
        <f t="shared" si="29"/>
        <v>0.5217794253938832</v>
      </c>
    </row>
    <row r="391" spans="1:10" ht="12.75">
      <c r="A391" s="224">
        <v>45</v>
      </c>
      <c r="B391" s="173">
        <v>305</v>
      </c>
      <c r="C391" s="222">
        <v>476</v>
      </c>
      <c r="D391" s="173">
        <v>392</v>
      </c>
      <c r="E391" s="190">
        <v>396</v>
      </c>
      <c r="F391" s="189">
        <v>1405</v>
      </c>
      <c r="G391" s="175">
        <v>230</v>
      </c>
      <c r="H391" s="198">
        <f t="shared" si="30"/>
        <v>1635</v>
      </c>
      <c r="I391" s="175">
        <v>795</v>
      </c>
      <c r="J391" s="441">
        <f t="shared" si="29"/>
        <v>0.48623853211009177</v>
      </c>
    </row>
    <row r="392" spans="1:10" ht="12.75">
      <c r="A392" s="224">
        <v>46</v>
      </c>
      <c r="B392" s="173">
        <v>251</v>
      </c>
      <c r="C392" s="222">
        <v>379</v>
      </c>
      <c r="D392" s="173">
        <v>356</v>
      </c>
      <c r="E392" s="190">
        <v>275</v>
      </c>
      <c r="F392" s="189">
        <v>1236</v>
      </c>
      <c r="G392" s="175">
        <v>130</v>
      </c>
      <c r="H392" s="198">
        <f t="shared" si="30"/>
        <v>1366</v>
      </c>
      <c r="I392" s="175">
        <v>636</v>
      </c>
      <c r="J392" s="441">
        <f t="shared" si="29"/>
        <v>0.465592972181552</v>
      </c>
    </row>
    <row r="393" spans="1:10" ht="12.75">
      <c r="A393" s="224">
        <v>47</v>
      </c>
      <c r="B393" s="173">
        <v>193</v>
      </c>
      <c r="C393" s="222">
        <v>346</v>
      </c>
      <c r="D393" s="173">
        <v>268</v>
      </c>
      <c r="E393" s="190">
        <v>274</v>
      </c>
      <c r="F393" s="189">
        <v>1012</v>
      </c>
      <c r="G393" s="175">
        <v>84</v>
      </c>
      <c r="H393" s="198">
        <f t="shared" si="30"/>
        <v>1096</v>
      </c>
      <c r="I393" s="175">
        <v>546</v>
      </c>
      <c r="J393" s="441">
        <f t="shared" si="29"/>
        <v>0.4981751824817518</v>
      </c>
    </row>
    <row r="394" spans="1:10" ht="12.75">
      <c r="A394" s="224">
        <v>48</v>
      </c>
      <c r="B394" s="173">
        <v>184</v>
      </c>
      <c r="C394" s="222">
        <v>349</v>
      </c>
      <c r="D394" s="173">
        <v>301</v>
      </c>
      <c r="E394" s="190">
        <v>230</v>
      </c>
      <c r="F394" s="189">
        <v>973</v>
      </c>
      <c r="G394" s="175">
        <v>104</v>
      </c>
      <c r="H394" s="198">
        <f t="shared" si="30"/>
        <v>1077</v>
      </c>
      <c r="I394" s="175">
        <v>541</v>
      </c>
      <c r="J394" s="441">
        <f t="shared" si="29"/>
        <v>0.5023212627669452</v>
      </c>
    </row>
    <row r="395" spans="1:10" ht="12.75">
      <c r="A395" s="224">
        <v>49</v>
      </c>
      <c r="B395" s="173">
        <v>186</v>
      </c>
      <c r="C395" s="222">
        <v>313</v>
      </c>
      <c r="D395" s="173">
        <v>280</v>
      </c>
      <c r="E395" s="190">
        <v>218</v>
      </c>
      <c r="F395" s="189">
        <v>1031</v>
      </c>
      <c r="G395" s="175">
        <v>133</v>
      </c>
      <c r="H395" s="198">
        <f t="shared" si="30"/>
        <v>1164</v>
      </c>
      <c r="I395" s="175">
        <v>500</v>
      </c>
      <c r="J395" s="441">
        <f t="shared" si="29"/>
        <v>0.42955326460481097</v>
      </c>
    </row>
    <row r="396" spans="1:10" ht="12.75">
      <c r="A396" s="224">
        <v>50</v>
      </c>
      <c r="B396" s="173">
        <v>223</v>
      </c>
      <c r="C396" s="222">
        <v>404</v>
      </c>
      <c r="D396" s="173">
        <v>321</v>
      </c>
      <c r="E396" s="190">
        <v>305</v>
      </c>
      <c r="F396" s="189">
        <v>1162</v>
      </c>
      <c r="G396" s="175">
        <v>91</v>
      </c>
      <c r="H396" s="198">
        <f t="shared" si="30"/>
        <v>1253</v>
      </c>
      <c r="I396" s="175">
        <v>637</v>
      </c>
      <c r="J396" s="441">
        <f t="shared" si="29"/>
        <v>0.5083798882681564</v>
      </c>
    </row>
    <row r="397" spans="1:10" ht="12.75">
      <c r="A397" s="224">
        <v>51</v>
      </c>
      <c r="B397" s="173">
        <v>161</v>
      </c>
      <c r="C397" s="222">
        <v>336</v>
      </c>
      <c r="D397" s="173">
        <v>249</v>
      </c>
      <c r="E397" s="190">
        <v>245</v>
      </c>
      <c r="F397" s="189">
        <v>931</v>
      </c>
      <c r="G397" s="175">
        <v>70</v>
      </c>
      <c r="H397" s="198">
        <f t="shared" si="30"/>
        <v>1001</v>
      </c>
      <c r="I397" s="175">
        <v>499</v>
      </c>
      <c r="J397" s="441">
        <f t="shared" si="29"/>
        <v>0.4985014985014985</v>
      </c>
    </row>
    <row r="398" spans="1:10" ht="12.75">
      <c r="A398" s="224">
        <v>52</v>
      </c>
      <c r="B398" s="173">
        <v>232</v>
      </c>
      <c r="C398" s="222">
        <v>370</v>
      </c>
      <c r="D398" s="173">
        <v>289</v>
      </c>
      <c r="E398" s="190">
        <v>312</v>
      </c>
      <c r="F398" s="189">
        <v>1097</v>
      </c>
      <c r="G398" s="175">
        <v>110</v>
      </c>
      <c r="H398" s="198">
        <f t="shared" si="30"/>
        <v>1207</v>
      </c>
      <c r="I398" s="175">
        <v>611</v>
      </c>
      <c r="J398" s="441">
        <f t="shared" si="29"/>
        <v>0.5062137531068766</v>
      </c>
    </row>
    <row r="399" spans="1:10" ht="12.75">
      <c r="A399" s="224">
        <v>53</v>
      </c>
      <c r="B399" s="173">
        <v>163</v>
      </c>
      <c r="C399" s="222">
        <v>275</v>
      </c>
      <c r="D399" s="173">
        <v>226</v>
      </c>
      <c r="E399" s="190">
        <v>210</v>
      </c>
      <c r="F399" s="189">
        <v>841</v>
      </c>
      <c r="G399" s="175">
        <v>67</v>
      </c>
      <c r="H399" s="198">
        <f t="shared" si="30"/>
        <v>908</v>
      </c>
      <c r="I399" s="175">
        <v>446</v>
      </c>
      <c r="J399" s="458">
        <f t="shared" si="29"/>
        <v>0.4911894273127753</v>
      </c>
    </row>
    <row r="400" spans="1:10" ht="12.75">
      <c r="A400" s="224">
        <v>54</v>
      </c>
      <c r="B400" s="173">
        <v>109</v>
      </c>
      <c r="C400" s="222">
        <v>170</v>
      </c>
      <c r="D400" s="173">
        <v>107</v>
      </c>
      <c r="E400" s="190">
        <v>173</v>
      </c>
      <c r="F400" s="189">
        <v>466</v>
      </c>
      <c r="G400" s="175">
        <v>38</v>
      </c>
      <c r="H400" s="198">
        <f t="shared" si="30"/>
        <v>504</v>
      </c>
      <c r="I400" s="175">
        <v>282</v>
      </c>
      <c r="J400" s="458">
        <f t="shared" si="29"/>
        <v>0.5595238095238095</v>
      </c>
    </row>
    <row r="401" spans="1:10" ht="12.75">
      <c r="A401" s="224">
        <v>55</v>
      </c>
      <c r="B401" s="173">
        <v>177</v>
      </c>
      <c r="C401" s="222">
        <v>118</v>
      </c>
      <c r="D401" s="173">
        <v>165</v>
      </c>
      <c r="E401" s="190">
        <v>128</v>
      </c>
      <c r="F401" s="189">
        <v>474</v>
      </c>
      <c r="G401" s="175">
        <v>52</v>
      </c>
      <c r="H401" s="198">
        <f t="shared" si="30"/>
        <v>526</v>
      </c>
      <c r="I401" s="175">
        <v>302</v>
      </c>
      <c r="J401" s="458">
        <f t="shared" si="29"/>
        <v>0.5741444866920152</v>
      </c>
    </row>
    <row r="402" spans="1:10" ht="12.75">
      <c r="A402" s="224">
        <v>56</v>
      </c>
      <c r="B402" s="173">
        <v>11</v>
      </c>
      <c r="C402" s="222">
        <v>18</v>
      </c>
      <c r="D402" s="173">
        <v>18</v>
      </c>
      <c r="E402" s="190">
        <v>10</v>
      </c>
      <c r="F402" s="189">
        <v>40</v>
      </c>
      <c r="G402" s="175">
        <v>0</v>
      </c>
      <c r="H402" s="198">
        <v>40</v>
      </c>
      <c r="I402" s="175">
        <v>31</v>
      </c>
      <c r="J402" s="458">
        <f t="shared" si="29"/>
        <v>0.775</v>
      </c>
    </row>
    <row r="403" spans="1:10" ht="12.75">
      <c r="A403" s="224">
        <v>57</v>
      </c>
      <c r="B403" s="173">
        <v>164</v>
      </c>
      <c r="C403" s="222">
        <v>245</v>
      </c>
      <c r="D403" s="173">
        <v>217</v>
      </c>
      <c r="E403" s="190">
        <v>193</v>
      </c>
      <c r="F403" s="189">
        <v>732</v>
      </c>
      <c r="G403" s="175">
        <v>46</v>
      </c>
      <c r="H403" s="198">
        <f t="shared" si="30"/>
        <v>778</v>
      </c>
      <c r="I403" s="175">
        <v>416</v>
      </c>
      <c r="J403" s="441">
        <f t="shared" si="29"/>
        <v>0.5347043701799485</v>
      </c>
    </row>
    <row r="404" spans="1:10" ht="12.75">
      <c r="A404" s="224">
        <v>58</v>
      </c>
      <c r="B404" s="173">
        <v>255</v>
      </c>
      <c r="C404" s="222">
        <v>351</v>
      </c>
      <c r="D404" s="173">
        <v>240</v>
      </c>
      <c r="E404" s="190">
        <v>364</v>
      </c>
      <c r="F404" s="189">
        <v>1146</v>
      </c>
      <c r="G404" s="175">
        <v>100</v>
      </c>
      <c r="H404" s="198">
        <f t="shared" si="30"/>
        <v>1246</v>
      </c>
      <c r="I404" s="175">
        <v>609</v>
      </c>
      <c r="J404" s="441">
        <f t="shared" si="29"/>
        <v>0.4887640449438202</v>
      </c>
    </row>
    <row r="405" spans="1:10" ht="12.75">
      <c r="A405" s="224">
        <v>59</v>
      </c>
      <c r="B405" s="170">
        <v>249</v>
      </c>
      <c r="C405" s="172">
        <v>414</v>
      </c>
      <c r="D405" s="201">
        <v>280</v>
      </c>
      <c r="E405" s="172">
        <v>379</v>
      </c>
      <c r="F405" s="194">
        <v>1265</v>
      </c>
      <c r="G405" s="194">
        <v>57</v>
      </c>
      <c r="H405" s="198">
        <f t="shared" si="30"/>
        <v>1322</v>
      </c>
      <c r="I405" s="219">
        <v>674</v>
      </c>
      <c r="J405" s="441">
        <f t="shared" si="29"/>
        <v>0.5098335854765507</v>
      </c>
    </row>
    <row r="406" spans="1:10" ht="12.75">
      <c r="A406" s="225" t="s">
        <v>770</v>
      </c>
      <c r="B406" s="201">
        <v>1408</v>
      </c>
      <c r="C406" s="172">
        <v>2112</v>
      </c>
      <c r="D406" s="201">
        <v>2116</v>
      </c>
      <c r="E406" s="172">
        <v>1415</v>
      </c>
      <c r="F406" s="346" t="s">
        <v>774</v>
      </c>
      <c r="G406" s="346"/>
      <c r="H406" s="327">
        <f t="shared" si="30"/>
      </c>
      <c r="I406" s="219">
        <v>3568</v>
      </c>
      <c r="J406" s="452"/>
    </row>
    <row r="407" spans="1:10" ht="12.75">
      <c r="A407" s="487" t="s">
        <v>771</v>
      </c>
      <c r="B407" s="201">
        <v>149</v>
      </c>
      <c r="C407" s="172">
        <v>243</v>
      </c>
      <c r="D407" s="201">
        <v>194</v>
      </c>
      <c r="E407" s="172">
        <v>201</v>
      </c>
      <c r="F407" s="346"/>
      <c r="G407" s="346"/>
      <c r="H407" s="327"/>
      <c r="I407" s="219">
        <v>398</v>
      </c>
      <c r="J407" s="452">
        <f t="shared" si="29"/>
      </c>
    </row>
    <row r="408" spans="1:10" ht="12.75">
      <c r="A408" s="225" t="s">
        <v>772</v>
      </c>
      <c r="B408" s="201">
        <v>1283</v>
      </c>
      <c r="C408" s="172">
        <v>1891</v>
      </c>
      <c r="D408" s="201">
        <v>2252</v>
      </c>
      <c r="E408" s="172">
        <v>954</v>
      </c>
      <c r="F408" s="346"/>
      <c r="G408" s="346"/>
      <c r="H408" s="327"/>
      <c r="I408" s="219">
        <v>3239</v>
      </c>
      <c r="J408" s="452">
        <f t="shared" si="29"/>
      </c>
    </row>
    <row r="409" spans="1:10" ht="12.75">
      <c r="A409" s="488" t="s">
        <v>773</v>
      </c>
      <c r="B409" s="220">
        <v>167</v>
      </c>
      <c r="C409" s="180">
        <v>250</v>
      </c>
      <c r="D409" s="220">
        <v>215</v>
      </c>
      <c r="E409" s="180">
        <v>200</v>
      </c>
      <c r="F409" s="347"/>
      <c r="G409" s="347"/>
      <c r="H409" s="348">
        <f t="shared" si="30"/>
      </c>
      <c r="I409" s="202">
        <v>419</v>
      </c>
      <c r="J409" s="459"/>
    </row>
    <row r="410" spans="1:10" ht="12.75">
      <c r="A410" s="32" t="s">
        <v>2</v>
      </c>
      <c r="B410" s="185">
        <f aca="true" t="shared" si="31" ref="B410:I410">SUM(B355:B409)</f>
        <v>14495</v>
      </c>
      <c r="C410" s="185">
        <f t="shared" si="31"/>
        <v>20714</v>
      </c>
      <c r="D410" s="311">
        <f t="shared" si="31"/>
        <v>20243</v>
      </c>
      <c r="E410" s="185">
        <f t="shared" si="31"/>
        <v>15030</v>
      </c>
      <c r="F410" s="185">
        <f t="shared" si="31"/>
        <v>51682</v>
      </c>
      <c r="G410" s="185">
        <f t="shared" si="31"/>
        <v>4548</v>
      </c>
      <c r="H410" s="185">
        <f t="shared" si="31"/>
        <v>56230</v>
      </c>
      <c r="I410" s="185">
        <f t="shared" si="31"/>
        <v>35718</v>
      </c>
      <c r="J410" s="410">
        <f t="shared" si="29"/>
        <v>0.6352125200071136</v>
      </c>
    </row>
    <row r="411" spans="1:10" ht="13.5" thickBot="1">
      <c r="A411" s="77"/>
      <c r="B411" s="443"/>
      <c r="C411" s="443"/>
      <c r="D411" s="443"/>
      <c r="E411" s="443"/>
      <c r="F411" s="444"/>
      <c r="G411" s="444"/>
      <c r="H411" s="444"/>
      <c r="I411" s="444"/>
      <c r="J411" s="445"/>
    </row>
    <row r="412" spans="1:10" ht="13.5" thickBot="1">
      <c r="A412" s="18" t="s">
        <v>60</v>
      </c>
      <c r="B412" s="432"/>
      <c r="C412" s="432"/>
      <c r="D412" s="432"/>
      <c r="E412" s="432"/>
      <c r="F412" s="432"/>
      <c r="G412" s="432"/>
      <c r="H412" s="432"/>
      <c r="I412" s="432"/>
      <c r="J412" s="433"/>
    </row>
    <row r="413" spans="1:10" ht="12.75">
      <c r="A413" s="9" t="s">
        <v>372</v>
      </c>
      <c r="B413" s="256">
        <v>165</v>
      </c>
      <c r="C413" s="255">
        <v>267</v>
      </c>
      <c r="D413" s="232">
        <v>200</v>
      </c>
      <c r="E413" s="255">
        <v>236</v>
      </c>
      <c r="F413" s="188">
        <v>904</v>
      </c>
      <c r="G413" s="169">
        <v>53</v>
      </c>
      <c r="H413" s="209">
        <v>957</v>
      </c>
      <c r="I413" s="169">
        <v>441</v>
      </c>
      <c r="J413" s="440">
        <f aca="true" t="shared" si="32" ref="J413:J420">IF(H413&lt;&gt;0,I413/H413,"")</f>
        <v>0.4608150470219436</v>
      </c>
    </row>
    <row r="414" spans="1:10" ht="12.75">
      <c r="A414" s="9" t="s">
        <v>291</v>
      </c>
      <c r="B414" s="489">
        <v>127</v>
      </c>
      <c r="C414" s="259">
        <v>189</v>
      </c>
      <c r="D414" s="257">
        <v>114</v>
      </c>
      <c r="E414" s="259">
        <v>201</v>
      </c>
      <c r="F414" s="190">
        <v>615</v>
      </c>
      <c r="G414" s="175">
        <v>31</v>
      </c>
      <c r="H414" s="198">
        <v>646</v>
      </c>
      <c r="I414" s="175">
        <v>318</v>
      </c>
      <c r="J414" s="441">
        <f t="shared" si="32"/>
        <v>0.49226006191950467</v>
      </c>
    </row>
    <row r="415" spans="1:10" ht="12.75">
      <c r="A415" s="9" t="s">
        <v>292</v>
      </c>
      <c r="B415" s="489">
        <v>275</v>
      </c>
      <c r="C415" s="259">
        <v>430</v>
      </c>
      <c r="D415" s="257">
        <v>274</v>
      </c>
      <c r="E415" s="259">
        <v>419</v>
      </c>
      <c r="F415" s="190">
        <v>1484</v>
      </c>
      <c r="G415" s="175">
        <v>65</v>
      </c>
      <c r="H415" s="198">
        <v>1549</v>
      </c>
      <c r="I415" s="175">
        <v>714</v>
      </c>
      <c r="J415" s="441">
        <f t="shared" si="32"/>
        <v>0.460942543576501</v>
      </c>
    </row>
    <row r="416" spans="1:10" ht="12.75">
      <c r="A416" s="9" t="s">
        <v>293</v>
      </c>
      <c r="B416" s="489">
        <v>222</v>
      </c>
      <c r="C416" s="259">
        <v>381</v>
      </c>
      <c r="D416" s="257">
        <v>269</v>
      </c>
      <c r="E416" s="259">
        <v>337</v>
      </c>
      <c r="F416" s="190">
        <v>1121</v>
      </c>
      <c r="G416" s="175">
        <v>60</v>
      </c>
      <c r="H416" s="198">
        <v>1181</v>
      </c>
      <c r="I416" s="175">
        <v>614</v>
      </c>
      <c r="J416" s="441">
        <f t="shared" si="32"/>
        <v>0.5198983911939035</v>
      </c>
    </row>
    <row r="417" spans="1:10" ht="12.75">
      <c r="A417" s="9" t="s">
        <v>294</v>
      </c>
      <c r="B417" s="489">
        <v>205</v>
      </c>
      <c r="C417" s="259">
        <v>319</v>
      </c>
      <c r="D417" s="257">
        <v>256</v>
      </c>
      <c r="E417" s="259">
        <v>268</v>
      </c>
      <c r="F417" s="190">
        <v>1154</v>
      </c>
      <c r="G417" s="175">
        <v>33</v>
      </c>
      <c r="H417" s="198">
        <v>1187</v>
      </c>
      <c r="I417" s="175">
        <v>542</v>
      </c>
      <c r="J417" s="441">
        <f t="shared" si="32"/>
        <v>0.45661331086773377</v>
      </c>
    </row>
    <row r="418" spans="1:10" ht="12.75">
      <c r="A418" s="9" t="s">
        <v>295</v>
      </c>
      <c r="B418" s="489">
        <v>142</v>
      </c>
      <c r="C418" s="259">
        <v>247</v>
      </c>
      <c r="D418" s="257">
        <v>187</v>
      </c>
      <c r="E418" s="259">
        <v>203</v>
      </c>
      <c r="F418" s="190">
        <v>882</v>
      </c>
      <c r="G418" s="175">
        <v>33</v>
      </c>
      <c r="H418" s="198">
        <v>915</v>
      </c>
      <c r="I418" s="175">
        <v>399</v>
      </c>
      <c r="J418" s="441">
        <f t="shared" si="32"/>
        <v>0.4360655737704918</v>
      </c>
    </row>
    <row r="419" spans="1:10" ht="12.75">
      <c r="A419" s="9" t="s">
        <v>57</v>
      </c>
      <c r="B419" s="490">
        <v>388</v>
      </c>
      <c r="C419" s="491">
        <v>882</v>
      </c>
      <c r="D419" s="262">
        <v>635</v>
      </c>
      <c r="E419" s="491">
        <v>649</v>
      </c>
      <c r="F419" s="234"/>
      <c r="G419" s="199"/>
      <c r="H419" s="200"/>
      <c r="I419" s="175">
        <v>1306</v>
      </c>
      <c r="J419" s="455"/>
    </row>
    <row r="420" spans="1:10" ht="12.75">
      <c r="A420" s="32" t="s">
        <v>2</v>
      </c>
      <c r="B420" s="409">
        <f aca="true" t="shared" si="33" ref="B420:I420">SUM(B413:B419)</f>
        <v>1524</v>
      </c>
      <c r="C420" s="409">
        <f t="shared" si="33"/>
        <v>2715</v>
      </c>
      <c r="D420" s="409">
        <f t="shared" si="33"/>
        <v>1935</v>
      </c>
      <c r="E420" s="409">
        <f t="shared" si="33"/>
        <v>2313</v>
      </c>
      <c r="F420" s="185">
        <f t="shared" si="33"/>
        <v>6160</v>
      </c>
      <c r="G420" s="185">
        <f t="shared" si="33"/>
        <v>275</v>
      </c>
      <c r="H420" s="185">
        <f t="shared" si="33"/>
        <v>6435</v>
      </c>
      <c r="I420" s="185">
        <f t="shared" si="33"/>
        <v>4334</v>
      </c>
      <c r="J420" s="410">
        <f t="shared" si="32"/>
        <v>0.6735042735042736</v>
      </c>
    </row>
    <row r="421" spans="1:10" ht="13.5" thickBot="1">
      <c r="A421" s="78"/>
      <c r="B421" s="293"/>
      <c r="C421" s="293"/>
      <c r="D421" s="293"/>
      <c r="E421" s="293"/>
      <c r="F421" s="203"/>
      <c r="G421" s="203"/>
      <c r="H421" s="203"/>
      <c r="I421" s="203"/>
      <c r="J421" s="431"/>
    </row>
    <row r="422" spans="1:10" ht="13.5" thickBot="1">
      <c r="A422" s="18" t="s">
        <v>61</v>
      </c>
      <c r="B422" s="432"/>
      <c r="C422" s="432"/>
      <c r="D422" s="432"/>
      <c r="E422" s="432"/>
      <c r="F422" s="434"/>
      <c r="G422" s="434"/>
      <c r="H422" s="434"/>
      <c r="I422" s="434"/>
      <c r="J422" s="435"/>
    </row>
    <row r="423" spans="1:10" ht="12.75">
      <c r="A423" s="9" t="s">
        <v>62</v>
      </c>
      <c r="B423" s="460">
        <v>225</v>
      </c>
      <c r="C423" s="460">
        <v>142</v>
      </c>
      <c r="D423" s="460">
        <v>218</v>
      </c>
      <c r="E423" s="460">
        <v>149</v>
      </c>
      <c r="F423" s="188">
        <v>525</v>
      </c>
      <c r="G423" s="169">
        <v>25</v>
      </c>
      <c r="H423" s="209">
        <f>IF(G423&lt;&gt;0,G423+F423,"")</f>
        <v>550</v>
      </c>
      <c r="I423" s="169">
        <v>370</v>
      </c>
      <c r="J423" s="440">
        <f>IF(H423&lt;&gt;0,I423/H423,"")</f>
        <v>0.6727272727272727</v>
      </c>
    </row>
    <row r="424" spans="1:10" ht="12.75">
      <c r="A424" s="9" t="s">
        <v>63</v>
      </c>
      <c r="B424" s="460">
        <v>122</v>
      </c>
      <c r="C424" s="460">
        <v>86</v>
      </c>
      <c r="D424" s="460">
        <v>136</v>
      </c>
      <c r="E424" s="460">
        <v>75</v>
      </c>
      <c r="F424" s="190">
        <v>288</v>
      </c>
      <c r="G424" s="175">
        <v>26</v>
      </c>
      <c r="H424" s="198">
        <f>IF(G424&lt;&gt;0,G424+F424,"")</f>
        <v>314</v>
      </c>
      <c r="I424" s="175">
        <v>213</v>
      </c>
      <c r="J424" s="441">
        <f>IF(H424&lt;&gt;0,I424/H424,"")</f>
        <v>0.678343949044586</v>
      </c>
    </row>
    <row r="425" spans="1:10" ht="12.75">
      <c r="A425" s="9" t="s">
        <v>64</v>
      </c>
      <c r="B425" s="460">
        <v>160</v>
      </c>
      <c r="C425" s="460">
        <v>176</v>
      </c>
      <c r="D425" s="460">
        <v>153</v>
      </c>
      <c r="E425" s="460">
        <v>183</v>
      </c>
      <c r="F425" s="190">
        <v>481</v>
      </c>
      <c r="G425" s="175">
        <v>24</v>
      </c>
      <c r="H425" s="198">
        <v>505</v>
      </c>
      <c r="I425" s="175">
        <v>340</v>
      </c>
      <c r="J425" s="441">
        <f>IF(H425&lt;&gt;0,I425/H425,"")</f>
        <v>0.6732673267326733</v>
      </c>
    </row>
    <row r="426" spans="1:10" ht="12.75">
      <c r="A426" s="9" t="s">
        <v>65</v>
      </c>
      <c r="B426" s="460">
        <v>64</v>
      </c>
      <c r="C426" s="460">
        <v>61</v>
      </c>
      <c r="D426" s="460">
        <v>42</v>
      </c>
      <c r="E426" s="460">
        <v>83</v>
      </c>
      <c r="F426" s="190">
        <v>190</v>
      </c>
      <c r="G426" s="175">
        <v>0</v>
      </c>
      <c r="H426" s="198">
        <v>190</v>
      </c>
      <c r="I426" s="175">
        <v>125</v>
      </c>
      <c r="J426" s="442">
        <f>IF(H426&lt;&gt;0,I426/H426,"")</f>
        <v>0.6578947368421053</v>
      </c>
    </row>
    <row r="427" spans="1:10" ht="12.75">
      <c r="A427" s="32" t="s">
        <v>2</v>
      </c>
      <c r="B427" s="409">
        <f aca="true" t="shared" si="34" ref="B427:I427">SUM(B423:B426)</f>
        <v>571</v>
      </c>
      <c r="C427" s="409">
        <f t="shared" si="34"/>
        <v>465</v>
      </c>
      <c r="D427" s="409">
        <f t="shared" si="34"/>
        <v>549</v>
      </c>
      <c r="E427" s="409">
        <f t="shared" si="34"/>
        <v>490</v>
      </c>
      <c r="F427" s="185">
        <f t="shared" si="34"/>
        <v>1484</v>
      </c>
      <c r="G427" s="185">
        <f t="shared" si="34"/>
        <v>75</v>
      </c>
      <c r="H427" s="185">
        <f t="shared" si="34"/>
        <v>1559</v>
      </c>
      <c r="I427" s="185">
        <f t="shared" si="34"/>
        <v>1048</v>
      </c>
      <c r="J427" s="410">
        <f>IF(H427&lt;&gt;0,I427/H427,"")</f>
        <v>0.6722257857601026</v>
      </c>
    </row>
    <row r="428" spans="1:10" ht="13.5" thickBot="1">
      <c r="A428" s="78"/>
      <c r="B428" s="293"/>
      <c r="C428" s="293"/>
      <c r="D428" s="293"/>
      <c r="E428" s="293"/>
      <c r="F428" s="203"/>
      <c r="G428" s="203"/>
      <c r="H428" s="203"/>
      <c r="I428" s="203"/>
      <c r="J428" s="431"/>
    </row>
    <row r="429" spans="1:10" ht="13.5" thickBot="1">
      <c r="A429" s="18" t="s">
        <v>66</v>
      </c>
      <c r="B429" s="432"/>
      <c r="C429" s="432"/>
      <c r="D429" s="432"/>
      <c r="E429" s="432"/>
      <c r="F429" s="434"/>
      <c r="G429" s="434"/>
      <c r="H429" s="434"/>
      <c r="I429" s="434"/>
      <c r="J429" s="435"/>
    </row>
    <row r="430" spans="1:10" ht="12.75">
      <c r="A430" s="9" t="s">
        <v>210</v>
      </c>
      <c r="B430" s="300">
        <v>144</v>
      </c>
      <c r="C430" s="300">
        <v>123</v>
      </c>
      <c r="D430" s="300">
        <v>150</v>
      </c>
      <c r="E430" s="300">
        <v>115</v>
      </c>
      <c r="F430" s="187">
        <v>326</v>
      </c>
      <c r="G430" s="169">
        <v>27</v>
      </c>
      <c r="H430" s="209">
        <f>IF(G430&lt;&gt;0,G430+F430,"")</f>
        <v>353</v>
      </c>
      <c r="I430" s="169">
        <v>270</v>
      </c>
      <c r="J430" s="461">
        <f>IF(H430&lt;&gt;0,I430/H430,"")</f>
        <v>0.7648725212464589</v>
      </c>
    </row>
    <row r="431" spans="1:10" ht="12.75">
      <c r="A431" s="9" t="s">
        <v>211</v>
      </c>
      <c r="B431" s="300">
        <v>157</v>
      </c>
      <c r="C431" s="300">
        <v>115</v>
      </c>
      <c r="D431" s="300">
        <v>161</v>
      </c>
      <c r="E431" s="300">
        <v>111</v>
      </c>
      <c r="F431" s="189">
        <v>363</v>
      </c>
      <c r="G431" s="175">
        <v>24</v>
      </c>
      <c r="H431" s="198">
        <f>IF(G431&lt;&gt;0,G431+F431,"")</f>
        <v>387</v>
      </c>
      <c r="I431" s="175">
        <v>274</v>
      </c>
      <c r="J431" s="462">
        <f>IF(H431&lt;&gt;0,I431/H431,"")</f>
        <v>0.7080103359173127</v>
      </c>
    </row>
    <row r="432" spans="1:10" ht="12.75">
      <c r="A432" s="32" t="s">
        <v>2</v>
      </c>
      <c r="B432" s="185">
        <f aca="true" t="shared" si="35" ref="B432:I432">SUM(B430:B431)</f>
        <v>301</v>
      </c>
      <c r="C432" s="185">
        <f t="shared" si="35"/>
        <v>238</v>
      </c>
      <c r="D432" s="185">
        <f t="shared" si="35"/>
        <v>311</v>
      </c>
      <c r="E432" s="185">
        <f t="shared" si="35"/>
        <v>226</v>
      </c>
      <c r="F432" s="185">
        <f t="shared" si="35"/>
        <v>689</v>
      </c>
      <c r="G432" s="185">
        <f t="shared" si="35"/>
        <v>51</v>
      </c>
      <c r="H432" s="185">
        <f t="shared" si="35"/>
        <v>740</v>
      </c>
      <c r="I432" s="185">
        <f t="shared" si="35"/>
        <v>544</v>
      </c>
      <c r="J432" s="410">
        <f>IF(H432&lt;&gt;0,I432/H432,"")</f>
        <v>0.7351351351351352</v>
      </c>
    </row>
    <row r="433" spans="1:10" ht="13.5" thickBot="1">
      <c r="A433" s="35"/>
      <c r="B433" s="293"/>
      <c r="C433" s="293"/>
      <c r="D433" s="293"/>
      <c r="E433" s="293"/>
      <c r="F433" s="203"/>
      <c r="G433" s="203"/>
      <c r="H433" s="203"/>
      <c r="I433" s="203"/>
      <c r="J433" s="431"/>
    </row>
    <row r="434" spans="1:10" ht="13.5" thickBot="1">
      <c r="A434" s="18" t="s">
        <v>67</v>
      </c>
      <c r="B434" s="432"/>
      <c r="C434" s="432"/>
      <c r="D434" s="432"/>
      <c r="E434" s="432"/>
      <c r="F434" s="432"/>
      <c r="G434" s="432"/>
      <c r="H434" s="432"/>
      <c r="I434" s="432"/>
      <c r="J434" s="433"/>
    </row>
    <row r="435" spans="1:10" ht="12.75">
      <c r="A435" s="236" t="s">
        <v>373</v>
      </c>
      <c r="B435" s="349">
        <v>616</v>
      </c>
      <c r="C435" s="349">
        <v>487</v>
      </c>
      <c r="D435" s="349">
        <v>634</v>
      </c>
      <c r="E435" s="349">
        <v>474</v>
      </c>
      <c r="F435" s="350">
        <v>1609</v>
      </c>
      <c r="G435" s="350">
        <v>178</v>
      </c>
      <c r="H435" s="351">
        <f>IF(G435&lt;&gt;0,G435+F435,"")</f>
        <v>1787</v>
      </c>
      <c r="I435" s="350">
        <v>1129</v>
      </c>
      <c r="J435" s="440">
        <f aca="true" t="shared" si="36" ref="J435:J498">IF(H435&lt;&gt;0,I435/H435,"")</f>
        <v>0.6317851147174035</v>
      </c>
    </row>
    <row r="436" spans="1:10" ht="12.75">
      <c r="A436" s="237" t="s">
        <v>446</v>
      </c>
      <c r="B436" s="352">
        <v>299</v>
      </c>
      <c r="C436" s="352">
        <v>248</v>
      </c>
      <c r="D436" s="352">
        <v>245</v>
      </c>
      <c r="E436" s="352">
        <v>299</v>
      </c>
      <c r="F436" s="353">
        <v>717</v>
      </c>
      <c r="G436" s="353">
        <v>78</v>
      </c>
      <c r="H436" s="351">
        <f>IF(G436&lt;&gt;0,G436+F436,"")</f>
        <v>795</v>
      </c>
      <c r="I436" s="353">
        <v>556</v>
      </c>
      <c r="J436" s="441">
        <f t="shared" si="36"/>
        <v>0.6993710691823899</v>
      </c>
    </row>
    <row r="437" spans="1:10" ht="12.75">
      <c r="A437" s="237" t="s">
        <v>447</v>
      </c>
      <c r="B437" s="352">
        <v>692</v>
      </c>
      <c r="C437" s="352">
        <v>548</v>
      </c>
      <c r="D437" s="352">
        <v>585</v>
      </c>
      <c r="E437" s="352">
        <v>650</v>
      </c>
      <c r="F437" s="353">
        <v>1609</v>
      </c>
      <c r="G437" s="353">
        <v>138</v>
      </c>
      <c r="H437" s="351">
        <f aca="true" t="shared" si="37" ref="H437:H498">IF(G437&lt;&gt;0,G437+F437,"")</f>
        <v>1747</v>
      </c>
      <c r="I437" s="353">
        <v>1252</v>
      </c>
      <c r="J437" s="441">
        <f t="shared" si="36"/>
        <v>0.7166571265025758</v>
      </c>
    </row>
    <row r="438" spans="1:10" ht="12.75">
      <c r="A438" s="237" t="s">
        <v>448</v>
      </c>
      <c r="B438" s="352">
        <v>248</v>
      </c>
      <c r="C438" s="352">
        <v>161</v>
      </c>
      <c r="D438" s="352">
        <v>301</v>
      </c>
      <c r="E438" s="352">
        <v>104</v>
      </c>
      <c r="F438" s="353">
        <v>601</v>
      </c>
      <c r="G438" s="353">
        <v>106</v>
      </c>
      <c r="H438" s="351">
        <f t="shared" si="37"/>
        <v>707</v>
      </c>
      <c r="I438" s="353">
        <v>416</v>
      </c>
      <c r="J438" s="441">
        <f t="shared" si="36"/>
        <v>0.5884016973125884</v>
      </c>
    </row>
    <row r="439" spans="1:10" ht="12.75">
      <c r="A439" s="237" t="s">
        <v>449</v>
      </c>
      <c r="B439" s="352">
        <v>433</v>
      </c>
      <c r="C439" s="352">
        <v>367</v>
      </c>
      <c r="D439" s="352">
        <v>494</v>
      </c>
      <c r="E439" s="352">
        <v>310</v>
      </c>
      <c r="F439" s="353">
        <v>1122</v>
      </c>
      <c r="G439" s="353">
        <v>107</v>
      </c>
      <c r="H439" s="351">
        <f t="shared" si="37"/>
        <v>1229</v>
      </c>
      <c r="I439" s="353">
        <v>816</v>
      </c>
      <c r="J439" s="441">
        <f t="shared" si="36"/>
        <v>0.6639544344995931</v>
      </c>
    </row>
    <row r="440" spans="1:10" ht="12.75">
      <c r="A440" s="237" t="s">
        <v>450</v>
      </c>
      <c r="B440" s="352">
        <v>554</v>
      </c>
      <c r="C440" s="352">
        <v>472</v>
      </c>
      <c r="D440" s="352">
        <v>703</v>
      </c>
      <c r="E440" s="352">
        <v>333</v>
      </c>
      <c r="F440" s="353">
        <v>1531</v>
      </c>
      <c r="G440" s="353">
        <v>157</v>
      </c>
      <c r="H440" s="351">
        <f t="shared" si="37"/>
        <v>1688</v>
      </c>
      <c r="I440" s="353">
        <v>1052</v>
      </c>
      <c r="J440" s="441">
        <f t="shared" si="36"/>
        <v>0.6232227488151659</v>
      </c>
    </row>
    <row r="441" spans="1:10" ht="12.75">
      <c r="A441" s="237" t="s">
        <v>451</v>
      </c>
      <c r="B441" s="352">
        <v>500</v>
      </c>
      <c r="C441" s="352">
        <v>508</v>
      </c>
      <c r="D441" s="352">
        <v>682</v>
      </c>
      <c r="E441" s="352">
        <v>329</v>
      </c>
      <c r="F441" s="353">
        <v>1551</v>
      </c>
      <c r="G441" s="353">
        <v>174</v>
      </c>
      <c r="H441" s="351">
        <f t="shared" si="37"/>
        <v>1725</v>
      </c>
      <c r="I441" s="353">
        <v>1021</v>
      </c>
      <c r="J441" s="441">
        <f t="shared" si="36"/>
        <v>0.5918840579710145</v>
      </c>
    </row>
    <row r="442" spans="1:10" ht="12.75">
      <c r="A442" s="237" t="s">
        <v>452</v>
      </c>
      <c r="B442" s="352">
        <v>209</v>
      </c>
      <c r="C442" s="352">
        <v>176</v>
      </c>
      <c r="D442" s="352">
        <v>266</v>
      </c>
      <c r="E442" s="352">
        <v>119</v>
      </c>
      <c r="F442" s="353">
        <v>673</v>
      </c>
      <c r="G442" s="353">
        <v>86</v>
      </c>
      <c r="H442" s="351">
        <f t="shared" si="37"/>
        <v>759</v>
      </c>
      <c r="I442" s="353">
        <v>390</v>
      </c>
      <c r="J442" s="441">
        <f t="shared" si="36"/>
        <v>0.5138339920948617</v>
      </c>
    </row>
    <row r="443" spans="1:10" ht="12.75">
      <c r="A443" s="237" t="s">
        <v>453</v>
      </c>
      <c r="B443" s="352">
        <v>637</v>
      </c>
      <c r="C443" s="352">
        <v>580</v>
      </c>
      <c r="D443" s="352">
        <v>741</v>
      </c>
      <c r="E443" s="352">
        <v>474</v>
      </c>
      <c r="F443" s="353">
        <v>1762</v>
      </c>
      <c r="G443" s="353">
        <v>180</v>
      </c>
      <c r="H443" s="351">
        <f t="shared" si="37"/>
        <v>1942</v>
      </c>
      <c r="I443" s="353">
        <v>1232</v>
      </c>
      <c r="J443" s="441">
        <f t="shared" si="36"/>
        <v>0.6343975283213182</v>
      </c>
    </row>
    <row r="444" spans="1:10" ht="12.75">
      <c r="A444" s="237" t="s">
        <v>454</v>
      </c>
      <c r="B444" s="352">
        <v>556</v>
      </c>
      <c r="C444" s="352">
        <v>526</v>
      </c>
      <c r="D444" s="352">
        <v>624</v>
      </c>
      <c r="E444" s="352">
        <v>461</v>
      </c>
      <c r="F444" s="353">
        <v>1498</v>
      </c>
      <c r="G444" s="353">
        <v>155</v>
      </c>
      <c r="H444" s="351">
        <f t="shared" si="37"/>
        <v>1653</v>
      </c>
      <c r="I444" s="353">
        <v>1101</v>
      </c>
      <c r="J444" s="441">
        <f t="shared" si="36"/>
        <v>0.6660617059891107</v>
      </c>
    </row>
    <row r="445" spans="1:10" ht="12.75">
      <c r="A445" s="238" t="s">
        <v>455</v>
      </c>
      <c r="B445" s="354">
        <v>602</v>
      </c>
      <c r="C445" s="354">
        <v>512</v>
      </c>
      <c r="D445" s="354">
        <v>706</v>
      </c>
      <c r="E445" s="354">
        <v>407</v>
      </c>
      <c r="F445" s="353">
        <v>1533</v>
      </c>
      <c r="G445" s="353">
        <v>171</v>
      </c>
      <c r="H445" s="351">
        <f t="shared" si="37"/>
        <v>1704</v>
      </c>
      <c r="I445" s="353">
        <v>1125</v>
      </c>
      <c r="J445" s="441">
        <f t="shared" si="36"/>
        <v>0.6602112676056338</v>
      </c>
    </row>
    <row r="446" spans="1:10" ht="12.75">
      <c r="A446" s="237" t="s">
        <v>456</v>
      </c>
      <c r="B446" s="352">
        <v>437</v>
      </c>
      <c r="C446" s="352">
        <v>335</v>
      </c>
      <c r="D446" s="352">
        <v>543</v>
      </c>
      <c r="E446" s="352">
        <v>233</v>
      </c>
      <c r="F446" s="353">
        <v>1213</v>
      </c>
      <c r="G446" s="353">
        <v>137</v>
      </c>
      <c r="H446" s="351">
        <f t="shared" si="37"/>
        <v>1350</v>
      </c>
      <c r="I446" s="353">
        <v>789</v>
      </c>
      <c r="J446" s="441">
        <f t="shared" si="36"/>
        <v>0.5844444444444444</v>
      </c>
    </row>
    <row r="447" spans="1:10" ht="12.75">
      <c r="A447" s="237" t="s">
        <v>457</v>
      </c>
      <c r="B447" s="352">
        <v>970</v>
      </c>
      <c r="C447" s="352">
        <v>931</v>
      </c>
      <c r="D447" s="352">
        <v>1111</v>
      </c>
      <c r="E447" s="352">
        <v>784</v>
      </c>
      <c r="F447" s="353">
        <v>2703</v>
      </c>
      <c r="G447" s="353">
        <v>396</v>
      </c>
      <c r="H447" s="351">
        <f t="shared" si="37"/>
        <v>3099</v>
      </c>
      <c r="I447" s="353">
        <v>1921</v>
      </c>
      <c r="J447" s="441">
        <f t="shared" si="36"/>
        <v>0.6198773797999355</v>
      </c>
    </row>
    <row r="448" spans="1:10" ht="12.75">
      <c r="A448" s="237" t="s">
        <v>458</v>
      </c>
      <c r="B448" s="352">
        <v>464</v>
      </c>
      <c r="C448" s="352">
        <v>469</v>
      </c>
      <c r="D448" s="352">
        <v>567</v>
      </c>
      <c r="E448" s="352">
        <v>363</v>
      </c>
      <c r="F448" s="353">
        <v>1334</v>
      </c>
      <c r="G448" s="353">
        <v>173</v>
      </c>
      <c r="H448" s="351">
        <f t="shared" si="37"/>
        <v>1507</v>
      </c>
      <c r="I448" s="353">
        <v>940</v>
      </c>
      <c r="J448" s="441">
        <f t="shared" si="36"/>
        <v>0.6237558062375581</v>
      </c>
    </row>
    <row r="449" spans="1:10" ht="12.75">
      <c r="A449" s="237" t="s">
        <v>459</v>
      </c>
      <c r="B449" s="352">
        <v>311</v>
      </c>
      <c r="C449" s="352">
        <v>323</v>
      </c>
      <c r="D449" s="352">
        <v>377</v>
      </c>
      <c r="E449" s="352">
        <v>255</v>
      </c>
      <c r="F449" s="353">
        <v>996</v>
      </c>
      <c r="G449" s="353">
        <v>127</v>
      </c>
      <c r="H449" s="351">
        <f t="shared" si="37"/>
        <v>1123</v>
      </c>
      <c r="I449" s="353">
        <v>641</v>
      </c>
      <c r="J449" s="441">
        <f t="shared" si="36"/>
        <v>0.5707925200356189</v>
      </c>
    </row>
    <row r="450" spans="1:10" ht="12.75">
      <c r="A450" s="237" t="s">
        <v>460</v>
      </c>
      <c r="B450" s="352">
        <v>408</v>
      </c>
      <c r="C450" s="352">
        <v>350</v>
      </c>
      <c r="D450" s="352">
        <v>505</v>
      </c>
      <c r="E450" s="352">
        <v>249</v>
      </c>
      <c r="F450" s="353">
        <v>1142</v>
      </c>
      <c r="G450" s="353">
        <v>180</v>
      </c>
      <c r="H450" s="351">
        <f t="shared" si="37"/>
        <v>1322</v>
      </c>
      <c r="I450" s="353">
        <v>767</v>
      </c>
      <c r="J450" s="441">
        <f t="shared" si="36"/>
        <v>0.5801815431164902</v>
      </c>
    </row>
    <row r="451" spans="1:10" ht="12.75">
      <c r="A451" s="237" t="s">
        <v>461</v>
      </c>
      <c r="B451" s="352">
        <v>215</v>
      </c>
      <c r="C451" s="352">
        <v>156</v>
      </c>
      <c r="D451" s="352">
        <v>165</v>
      </c>
      <c r="E451" s="352">
        <v>206</v>
      </c>
      <c r="F451" s="353">
        <v>478</v>
      </c>
      <c r="G451" s="353">
        <v>40</v>
      </c>
      <c r="H451" s="351">
        <f t="shared" si="37"/>
        <v>518</v>
      </c>
      <c r="I451" s="353">
        <v>379</v>
      </c>
      <c r="J451" s="441">
        <f t="shared" si="36"/>
        <v>0.7316602316602316</v>
      </c>
    </row>
    <row r="452" spans="1:10" ht="12.75">
      <c r="A452" s="237" t="s">
        <v>462</v>
      </c>
      <c r="B452" s="352">
        <v>560</v>
      </c>
      <c r="C452" s="352">
        <v>482</v>
      </c>
      <c r="D452" s="352">
        <v>518</v>
      </c>
      <c r="E452" s="352">
        <v>523</v>
      </c>
      <c r="F452" s="353">
        <v>1515</v>
      </c>
      <c r="G452" s="353">
        <v>135</v>
      </c>
      <c r="H452" s="351">
        <f t="shared" si="37"/>
        <v>1650</v>
      </c>
      <c r="I452" s="353">
        <v>1058</v>
      </c>
      <c r="J452" s="441">
        <f t="shared" si="36"/>
        <v>0.6412121212121212</v>
      </c>
    </row>
    <row r="453" spans="1:10" ht="12.75">
      <c r="A453" s="237" t="s">
        <v>463</v>
      </c>
      <c r="B453" s="352">
        <v>725</v>
      </c>
      <c r="C453" s="352">
        <v>652</v>
      </c>
      <c r="D453" s="352">
        <v>631</v>
      </c>
      <c r="E453" s="352">
        <v>736</v>
      </c>
      <c r="F453" s="353">
        <v>1772</v>
      </c>
      <c r="G453" s="353">
        <v>162</v>
      </c>
      <c r="H453" s="351">
        <f t="shared" si="37"/>
        <v>1934</v>
      </c>
      <c r="I453" s="353">
        <v>1386</v>
      </c>
      <c r="J453" s="441">
        <f t="shared" si="36"/>
        <v>0.7166494312306101</v>
      </c>
    </row>
    <row r="454" spans="1:10" ht="12.75">
      <c r="A454" s="237" t="s">
        <v>464</v>
      </c>
      <c r="B454" s="352">
        <v>413</v>
      </c>
      <c r="C454" s="352">
        <v>362</v>
      </c>
      <c r="D454" s="352">
        <v>386</v>
      </c>
      <c r="E454" s="352">
        <v>392</v>
      </c>
      <c r="F454" s="353">
        <v>1002</v>
      </c>
      <c r="G454" s="353">
        <v>110</v>
      </c>
      <c r="H454" s="351">
        <f t="shared" si="37"/>
        <v>1112</v>
      </c>
      <c r="I454" s="353">
        <v>788</v>
      </c>
      <c r="J454" s="441">
        <f t="shared" si="36"/>
        <v>0.7086330935251799</v>
      </c>
    </row>
    <row r="455" spans="1:10" ht="12.75">
      <c r="A455" s="237" t="s">
        <v>465</v>
      </c>
      <c r="B455" s="352">
        <v>673</v>
      </c>
      <c r="C455" s="352">
        <v>830</v>
      </c>
      <c r="D455" s="352">
        <v>713</v>
      </c>
      <c r="E455" s="352">
        <v>792</v>
      </c>
      <c r="F455" s="353">
        <v>1961</v>
      </c>
      <c r="G455" s="353">
        <v>212</v>
      </c>
      <c r="H455" s="351">
        <f t="shared" si="37"/>
        <v>2173</v>
      </c>
      <c r="I455" s="353">
        <v>1527</v>
      </c>
      <c r="J455" s="441">
        <f t="shared" si="36"/>
        <v>0.7027151403589508</v>
      </c>
    </row>
    <row r="456" spans="1:10" ht="12.75">
      <c r="A456" s="237" t="s">
        <v>466</v>
      </c>
      <c r="B456" s="352">
        <v>635</v>
      </c>
      <c r="C456" s="352">
        <v>631</v>
      </c>
      <c r="D456" s="352">
        <v>683</v>
      </c>
      <c r="E456" s="352">
        <v>578</v>
      </c>
      <c r="F456" s="353">
        <v>1592</v>
      </c>
      <c r="G456" s="353">
        <v>178</v>
      </c>
      <c r="H456" s="351">
        <f t="shared" si="37"/>
        <v>1770</v>
      </c>
      <c r="I456" s="353">
        <v>1279</v>
      </c>
      <c r="J456" s="441">
        <f t="shared" si="36"/>
        <v>0.7225988700564971</v>
      </c>
    </row>
    <row r="457" spans="1:10" ht="12.75">
      <c r="A457" s="237" t="s">
        <v>467</v>
      </c>
      <c r="B457" s="352">
        <v>510</v>
      </c>
      <c r="C457" s="352">
        <v>537</v>
      </c>
      <c r="D457" s="352">
        <v>605</v>
      </c>
      <c r="E457" s="352">
        <v>447</v>
      </c>
      <c r="F457" s="353">
        <v>1574</v>
      </c>
      <c r="G457" s="353">
        <v>176</v>
      </c>
      <c r="H457" s="351">
        <f t="shared" si="37"/>
        <v>1750</v>
      </c>
      <c r="I457" s="353">
        <v>1070</v>
      </c>
      <c r="J457" s="441">
        <f t="shared" si="36"/>
        <v>0.6114285714285714</v>
      </c>
    </row>
    <row r="458" spans="1:10" ht="12.75">
      <c r="A458" s="237" t="s">
        <v>468</v>
      </c>
      <c r="B458" s="352">
        <v>440</v>
      </c>
      <c r="C458" s="352">
        <v>334</v>
      </c>
      <c r="D458" s="352">
        <v>341</v>
      </c>
      <c r="E458" s="352">
        <v>432</v>
      </c>
      <c r="F458" s="353">
        <v>1039</v>
      </c>
      <c r="G458" s="353">
        <v>86</v>
      </c>
      <c r="H458" s="351">
        <f t="shared" si="37"/>
        <v>1125</v>
      </c>
      <c r="I458" s="353">
        <v>780</v>
      </c>
      <c r="J458" s="441">
        <f t="shared" si="36"/>
        <v>0.6933333333333334</v>
      </c>
    </row>
    <row r="459" spans="1:10" ht="12.75">
      <c r="A459" s="237" t="s">
        <v>469</v>
      </c>
      <c r="B459" s="352">
        <v>311</v>
      </c>
      <c r="C459" s="352">
        <v>275</v>
      </c>
      <c r="D459" s="352">
        <v>277</v>
      </c>
      <c r="E459" s="352">
        <v>306</v>
      </c>
      <c r="F459" s="353">
        <v>730</v>
      </c>
      <c r="G459" s="353">
        <v>59</v>
      </c>
      <c r="H459" s="351">
        <f t="shared" si="37"/>
        <v>789</v>
      </c>
      <c r="I459" s="353">
        <v>592</v>
      </c>
      <c r="J459" s="441">
        <f t="shared" si="36"/>
        <v>0.7503168567807351</v>
      </c>
    </row>
    <row r="460" spans="1:10" ht="12.75">
      <c r="A460" s="237" t="s">
        <v>470</v>
      </c>
      <c r="B460" s="352">
        <v>275</v>
      </c>
      <c r="C460" s="352">
        <v>232</v>
      </c>
      <c r="D460" s="352">
        <v>210</v>
      </c>
      <c r="E460" s="352">
        <v>296</v>
      </c>
      <c r="F460" s="353">
        <v>624</v>
      </c>
      <c r="G460" s="353">
        <v>40</v>
      </c>
      <c r="H460" s="351">
        <f t="shared" si="37"/>
        <v>664</v>
      </c>
      <c r="I460" s="353">
        <v>515</v>
      </c>
      <c r="J460" s="441">
        <f t="shared" si="36"/>
        <v>0.7756024096385542</v>
      </c>
    </row>
    <row r="461" spans="1:10" ht="12.75">
      <c r="A461" s="237" t="s">
        <v>471</v>
      </c>
      <c r="B461" s="352">
        <v>499</v>
      </c>
      <c r="C461" s="352">
        <v>399</v>
      </c>
      <c r="D461" s="352">
        <v>409</v>
      </c>
      <c r="E461" s="352">
        <v>488</v>
      </c>
      <c r="F461" s="353">
        <v>1216</v>
      </c>
      <c r="G461" s="353">
        <v>107</v>
      </c>
      <c r="H461" s="351">
        <f t="shared" si="37"/>
        <v>1323</v>
      </c>
      <c r="I461" s="353">
        <v>909</v>
      </c>
      <c r="J461" s="441">
        <f t="shared" si="36"/>
        <v>0.6870748299319728</v>
      </c>
    </row>
    <row r="462" spans="1:10" ht="12.75">
      <c r="A462" s="237" t="s">
        <v>472</v>
      </c>
      <c r="B462" s="352">
        <v>350</v>
      </c>
      <c r="C462" s="352">
        <v>271</v>
      </c>
      <c r="D462" s="352">
        <v>353</v>
      </c>
      <c r="E462" s="352">
        <v>264</v>
      </c>
      <c r="F462" s="353">
        <v>909</v>
      </c>
      <c r="G462" s="353">
        <v>76</v>
      </c>
      <c r="H462" s="351">
        <f t="shared" si="37"/>
        <v>985</v>
      </c>
      <c r="I462" s="353">
        <v>633</v>
      </c>
      <c r="J462" s="441">
        <f t="shared" si="36"/>
        <v>0.6426395939086295</v>
      </c>
    </row>
    <row r="463" spans="1:10" ht="12.75">
      <c r="A463" s="237" t="s">
        <v>473</v>
      </c>
      <c r="B463" s="352">
        <v>522</v>
      </c>
      <c r="C463" s="352">
        <v>351</v>
      </c>
      <c r="D463" s="352">
        <v>393</v>
      </c>
      <c r="E463" s="352">
        <v>476</v>
      </c>
      <c r="F463" s="353">
        <v>1130</v>
      </c>
      <c r="G463" s="353">
        <v>92</v>
      </c>
      <c r="H463" s="351">
        <f t="shared" si="37"/>
        <v>1222</v>
      </c>
      <c r="I463" s="353">
        <v>875</v>
      </c>
      <c r="J463" s="441">
        <f t="shared" si="36"/>
        <v>0.7160392798690671</v>
      </c>
    </row>
    <row r="464" spans="1:10" ht="12.75">
      <c r="A464" s="237" t="s">
        <v>474</v>
      </c>
      <c r="B464" s="352">
        <v>271</v>
      </c>
      <c r="C464" s="352">
        <v>153</v>
      </c>
      <c r="D464" s="352">
        <v>184</v>
      </c>
      <c r="E464" s="352">
        <v>237</v>
      </c>
      <c r="F464" s="353">
        <v>627</v>
      </c>
      <c r="G464" s="353">
        <v>29</v>
      </c>
      <c r="H464" s="351">
        <f t="shared" si="37"/>
        <v>656</v>
      </c>
      <c r="I464" s="353">
        <v>427</v>
      </c>
      <c r="J464" s="441">
        <f t="shared" si="36"/>
        <v>0.6509146341463414</v>
      </c>
    </row>
    <row r="465" spans="1:10" ht="12.75">
      <c r="A465" s="237" t="s">
        <v>475</v>
      </c>
      <c r="B465" s="352">
        <v>514</v>
      </c>
      <c r="C465" s="352">
        <v>447</v>
      </c>
      <c r="D465" s="352">
        <v>439</v>
      </c>
      <c r="E465" s="352">
        <v>511</v>
      </c>
      <c r="F465" s="353">
        <v>1264</v>
      </c>
      <c r="G465" s="353">
        <v>126</v>
      </c>
      <c r="H465" s="351">
        <f t="shared" si="37"/>
        <v>1390</v>
      </c>
      <c r="I465" s="353">
        <v>969</v>
      </c>
      <c r="J465" s="441">
        <f t="shared" si="36"/>
        <v>0.6971223021582734</v>
      </c>
    </row>
    <row r="466" spans="1:10" ht="12.75">
      <c r="A466" s="237" t="s">
        <v>476</v>
      </c>
      <c r="B466" s="352">
        <v>846</v>
      </c>
      <c r="C466" s="352">
        <v>745</v>
      </c>
      <c r="D466" s="352">
        <v>828</v>
      </c>
      <c r="E466" s="352">
        <v>756</v>
      </c>
      <c r="F466" s="353">
        <v>2127</v>
      </c>
      <c r="G466" s="353">
        <v>219</v>
      </c>
      <c r="H466" s="351">
        <f t="shared" si="37"/>
        <v>2346</v>
      </c>
      <c r="I466" s="353">
        <v>1619</v>
      </c>
      <c r="J466" s="441">
        <f t="shared" si="36"/>
        <v>0.6901108269394715</v>
      </c>
    </row>
    <row r="467" spans="1:10" ht="12.75">
      <c r="A467" s="237" t="s">
        <v>477</v>
      </c>
      <c r="B467" s="352">
        <v>764</v>
      </c>
      <c r="C467" s="352">
        <v>665</v>
      </c>
      <c r="D467" s="352">
        <v>836</v>
      </c>
      <c r="E467" s="352">
        <v>581</v>
      </c>
      <c r="F467" s="353">
        <v>2112</v>
      </c>
      <c r="G467" s="353">
        <v>209</v>
      </c>
      <c r="H467" s="351">
        <f t="shared" si="37"/>
        <v>2321</v>
      </c>
      <c r="I467" s="353">
        <v>1449</v>
      </c>
      <c r="J467" s="441">
        <f t="shared" si="36"/>
        <v>0.6242998707453684</v>
      </c>
    </row>
    <row r="468" spans="1:10" ht="12.75">
      <c r="A468" s="237" t="s">
        <v>478</v>
      </c>
      <c r="B468" s="352">
        <v>955</v>
      </c>
      <c r="C468" s="352">
        <v>809</v>
      </c>
      <c r="D468" s="352">
        <v>777</v>
      </c>
      <c r="E468" s="352">
        <v>972</v>
      </c>
      <c r="F468" s="353">
        <v>2288</v>
      </c>
      <c r="G468" s="353">
        <v>187</v>
      </c>
      <c r="H468" s="351">
        <f t="shared" si="37"/>
        <v>2475</v>
      </c>
      <c r="I468" s="353">
        <v>1792</v>
      </c>
      <c r="J468" s="441">
        <f t="shared" si="36"/>
        <v>0.724040404040404</v>
      </c>
    </row>
    <row r="469" spans="1:10" ht="12.75">
      <c r="A469" s="237" t="s">
        <v>479</v>
      </c>
      <c r="B469" s="352">
        <v>241</v>
      </c>
      <c r="C469" s="352">
        <v>218</v>
      </c>
      <c r="D469" s="352">
        <v>216</v>
      </c>
      <c r="E469" s="352">
        <v>243</v>
      </c>
      <c r="F469" s="353">
        <v>559</v>
      </c>
      <c r="G469" s="353">
        <v>41</v>
      </c>
      <c r="H469" s="351">
        <f t="shared" si="37"/>
        <v>600</v>
      </c>
      <c r="I469" s="353">
        <v>464</v>
      </c>
      <c r="J469" s="441">
        <f t="shared" si="36"/>
        <v>0.7733333333333333</v>
      </c>
    </row>
    <row r="470" spans="1:10" ht="12.75">
      <c r="A470" s="237" t="s">
        <v>480</v>
      </c>
      <c r="B470" s="352">
        <v>129</v>
      </c>
      <c r="C470" s="352">
        <v>122</v>
      </c>
      <c r="D470" s="352">
        <v>150</v>
      </c>
      <c r="E470" s="352">
        <v>98</v>
      </c>
      <c r="F470" s="353">
        <v>365</v>
      </c>
      <c r="G470" s="353">
        <v>44</v>
      </c>
      <c r="H470" s="351">
        <f t="shared" si="37"/>
        <v>409</v>
      </c>
      <c r="I470" s="353">
        <v>251</v>
      </c>
      <c r="J470" s="441">
        <f t="shared" si="36"/>
        <v>0.6136919315403423</v>
      </c>
    </row>
    <row r="471" spans="1:10" ht="12.75">
      <c r="A471" s="237" t="s">
        <v>481</v>
      </c>
      <c r="B471" s="352">
        <v>502</v>
      </c>
      <c r="C471" s="352">
        <v>424</v>
      </c>
      <c r="D471" s="352">
        <v>527</v>
      </c>
      <c r="E471" s="352">
        <v>400</v>
      </c>
      <c r="F471" s="353">
        <v>1414</v>
      </c>
      <c r="G471" s="353">
        <v>175</v>
      </c>
      <c r="H471" s="351">
        <f t="shared" si="37"/>
        <v>1589</v>
      </c>
      <c r="I471" s="353">
        <v>939</v>
      </c>
      <c r="J471" s="441">
        <f t="shared" si="36"/>
        <v>0.5909376966645689</v>
      </c>
    </row>
    <row r="472" spans="1:10" ht="12.75">
      <c r="A472" s="237" t="s">
        <v>482</v>
      </c>
      <c r="B472" s="352">
        <v>339</v>
      </c>
      <c r="C472" s="352">
        <v>310</v>
      </c>
      <c r="D472" s="352">
        <v>362</v>
      </c>
      <c r="E472" s="352">
        <v>284</v>
      </c>
      <c r="F472" s="353">
        <v>916</v>
      </c>
      <c r="G472" s="353">
        <v>96</v>
      </c>
      <c r="H472" s="351">
        <f t="shared" si="37"/>
        <v>1012</v>
      </c>
      <c r="I472" s="353">
        <v>662</v>
      </c>
      <c r="J472" s="441">
        <f t="shared" si="36"/>
        <v>0.6541501976284585</v>
      </c>
    </row>
    <row r="473" spans="1:10" ht="12.75">
      <c r="A473" s="237" t="s">
        <v>483</v>
      </c>
      <c r="B473" s="352">
        <v>529</v>
      </c>
      <c r="C473" s="352">
        <v>521</v>
      </c>
      <c r="D473" s="352">
        <v>577</v>
      </c>
      <c r="E473" s="352">
        <v>475</v>
      </c>
      <c r="F473" s="353">
        <v>1475</v>
      </c>
      <c r="G473" s="353">
        <v>149</v>
      </c>
      <c r="H473" s="351">
        <f t="shared" si="37"/>
        <v>1624</v>
      </c>
      <c r="I473" s="353">
        <v>1067</v>
      </c>
      <c r="J473" s="441">
        <f t="shared" si="36"/>
        <v>0.6570197044334976</v>
      </c>
    </row>
    <row r="474" spans="1:10" ht="12.75">
      <c r="A474" s="237" t="s">
        <v>484</v>
      </c>
      <c r="B474" s="352">
        <v>583</v>
      </c>
      <c r="C474" s="352">
        <v>541</v>
      </c>
      <c r="D474" s="352">
        <v>668</v>
      </c>
      <c r="E474" s="352">
        <v>451</v>
      </c>
      <c r="F474" s="353">
        <v>1700</v>
      </c>
      <c r="G474" s="353">
        <v>228</v>
      </c>
      <c r="H474" s="351">
        <f t="shared" si="37"/>
        <v>1928</v>
      </c>
      <c r="I474" s="353">
        <v>1133</v>
      </c>
      <c r="J474" s="441">
        <f t="shared" si="36"/>
        <v>0.5876556016597511</v>
      </c>
    </row>
    <row r="475" spans="1:10" ht="12.75">
      <c r="A475" s="237" t="s">
        <v>485</v>
      </c>
      <c r="B475" s="352">
        <v>734</v>
      </c>
      <c r="C475" s="352">
        <v>698</v>
      </c>
      <c r="D475" s="352">
        <v>782</v>
      </c>
      <c r="E475" s="352">
        <v>648</v>
      </c>
      <c r="F475" s="353">
        <v>1939</v>
      </c>
      <c r="G475" s="353">
        <v>257</v>
      </c>
      <c r="H475" s="351">
        <f t="shared" si="37"/>
        <v>2196</v>
      </c>
      <c r="I475" s="353">
        <v>1452</v>
      </c>
      <c r="J475" s="441">
        <f t="shared" si="36"/>
        <v>0.6612021857923497</v>
      </c>
    </row>
    <row r="476" spans="1:10" ht="12.75">
      <c r="A476" s="237" t="s">
        <v>486</v>
      </c>
      <c r="B476" s="352">
        <v>555</v>
      </c>
      <c r="C476" s="352">
        <v>514</v>
      </c>
      <c r="D476" s="352">
        <v>615</v>
      </c>
      <c r="E476" s="352">
        <v>450</v>
      </c>
      <c r="F476" s="353">
        <v>1634</v>
      </c>
      <c r="G476" s="353">
        <v>208</v>
      </c>
      <c r="H476" s="351">
        <f t="shared" si="37"/>
        <v>1842</v>
      </c>
      <c r="I476" s="353">
        <v>1082</v>
      </c>
      <c r="J476" s="441">
        <f t="shared" si="36"/>
        <v>0.5874049945711184</v>
      </c>
    </row>
    <row r="477" spans="1:10" ht="12.75">
      <c r="A477" s="237" t="s">
        <v>487</v>
      </c>
      <c r="B477" s="352">
        <v>480</v>
      </c>
      <c r="C477" s="352">
        <v>485</v>
      </c>
      <c r="D477" s="352">
        <v>579</v>
      </c>
      <c r="E477" s="352">
        <v>385</v>
      </c>
      <c r="F477" s="353">
        <v>1288</v>
      </c>
      <c r="G477" s="353">
        <v>99</v>
      </c>
      <c r="H477" s="351">
        <f t="shared" si="37"/>
        <v>1387</v>
      </c>
      <c r="I477" s="353">
        <v>981</v>
      </c>
      <c r="J477" s="441">
        <f t="shared" si="36"/>
        <v>0.7072819033886085</v>
      </c>
    </row>
    <row r="478" spans="1:10" ht="12.75">
      <c r="A478" s="237" t="s">
        <v>488</v>
      </c>
      <c r="B478" s="352">
        <v>388</v>
      </c>
      <c r="C478" s="352">
        <v>433</v>
      </c>
      <c r="D478" s="352">
        <v>502</v>
      </c>
      <c r="E478" s="352">
        <v>322</v>
      </c>
      <c r="F478" s="353">
        <v>1204</v>
      </c>
      <c r="G478" s="353">
        <v>117</v>
      </c>
      <c r="H478" s="351">
        <f t="shared" si="37"/>
        <v>1321</v>
      </c>
      <c r="I478" s="353">
        <v>835</v>
      </c>
      <c r="J478" s="441">
        <f t="shared" si="36"/>
        <v>0.6320968962906889</v>
      </c>
    </row>
    <row r="479" spans="1:10" ht="12.75">
      <c r="A479" s="237" t="s">
        <v>489</v>
      </c>
      <c r="B479" s="352">
        <v>547</v>
      </c>
      <c r="C479" s="352">
        <v>450</v>
      </c>
      <c r="D479" s="352">
        <v>708</v>
      </c>
      <c r="E479" s="352">
        <v>293</v>
      </c>
      <c r="F479" s="353">
        <v>1466</v>
      </c>
      <c r="G479" s="353">
        <v>258</v>
      </c>
      <c r="H479" s="351">
        <f t="shared" si="37"/>
        <v>1724</v>
      </c>
      <c r="I479" s="353">
        <v>1021</v>
      </c>
      <c r="J479" s="441">
        <f t="shared" si="36"/>
        <v>0.5922273781902552</v>
      </c>
    </row>
    <row r="480" spans="1:10" ht="12.75">
      <c r="A480" s="237" t="s">
        <v>490</v>
      </c>
      <c r="B480" s="352">
        <v>584</v>
      </c>
      <c r="C480" s="352">
        <v>508</v>
      </c>
      <c r="D480" s="352">
        <v>526</v>
      </c>
      <c r="E480" s="352">
        <v>565</v>
      </c>
      <c r="F480" s="353">
        <v>1372</v>
      </c>
      <c r="G480" s="353">
        <v>128</v>
      </c>
      <c r="H480" s="351">
        <f t="shared" si="37"/>
        <v>1500</v>
      </c>
      <c r="I480" s="353">
        <v>1101</v>
      </c>
      <c r="J480" s="441">
        <f t="shared" si="36"/>
        <v>0.734</v>
      </c>
    </row>
    <row r="481" spans="1:10" ht="12.75">
      <c r="A481" s="237" t="s">
        <v>491</v>
      </c>
      <c r="B481" s="352">
        <v>508</v>
      </c>
      <c r="C481" s="352">
        <v>589</v>
      </c>
      <c r="D481" s="352">
        <v>639</v>
      </c>
      <c r="E481" s="352">
        <v>460</v>
      </c>
      <c r="F481" s="353">
        <v>1606</v>
      </c>
      <c r="G481" s="353">
        <v>167</v>
      </c>
      <c r="H481" s="351">
        <f t="shared" si="37"/>
        <v>1773</v>
      </c>
      <c r="I481" s="353">
        <v>1114</v>
      </c>
      <c r="J481" s="441">
        <f t="shared" si="36"/>
        <v>0.6283135927805978</v>
      </c>
    </row>
    <row r="482" spans="1:10" ht="12.75">
      <c r="A482" s="237" t="s">
        <v>492</v>
      </c>
      <c r="B482" s="352">
        <v>453</v>
      </c>
      <c r="C482" s="352">
        <v>485</v>
      </c>
      <c r="D482" s="352">
        <v>629</v>
      </c>
      <c r="E482" s="352">
        <v>310</v>
      </c>
      <c r="F482" s="353">
        <v>1403</v>
      </c>
      <c r="G482" s="353">
        <v>180</v>
      </c>
      <c r="H482" s="351">
        <f t="shared" si="37"/>
        <v>1583</v>
      </c>
      <c r="I482" s="353">
        <v>947</v>
      </c>
      <c r="J482" s="441">
        <f t="shared" si="36"/>
        <v>0.5982312065698042</v>
      </c>
    </row>
    <row r="483" spans="1:10" ht="12.75">
      <c r="A483" s="237" t="s">
        <v>493</v>
      </c>
      <c r="B483" s="352">
        <v>457</v>
      </c>
      <c r="C483" s="352">
        <v>436</v>
      </c>
      <c r="D483" s="352">
        <v>645</v>
      </c>
      <c r="E483" s="352">
        <v>249</v>
      </c>
      <c r="F483" s="353">
        <v>1392</v>
      </c>
      <c r="G483" s="353">
        <v>174</v>
      </c>
      <c r="H483" s="351">
        <f t="shared" si="37"/>
        <v>1566</v>
      </c>
      <c r="I483" s="353">
        <v>904</v>
      </c>
      <c r="J483" s="441">
        <f t="shared" si="36"/>
        <v>0.5772669220945083</v>
      </c>
    </row>
    <row r="484" spans="1:10" ht="12.75">
      <c r="A484" s="237" t="s">
        <v>494</v>
      </c>
      <c r="B484" s="352">
        <v>569</v>
      </c>
      <c r="C484" s="352">
        <v>612</v>
      </c>
      <c r="D484" s="352">
        <v>751</v>
      </c>
      <c r="E484" s="352">
        <v>431</v>
      </c>
      <c r="F484" s="353">
        <v>1720</v>
      </c>
      <c r="G484" s="353">
        <v>186</v>
      </c>
      <c r="H484" s="351">
        <f t="shared" si="37"/>
        <v>1906</v>
      </c>
      <c r="I484" s="353">
        <v>1191</v>
      </c>
      <c r="J484" s="441">
        <f t="shared" si="36"/>
        <v>0.6248688352570829</v>
      </c>
    </row>
    <row r="485" spans="1:10" ht="12.75">
      <c r="A485" s="237" t="s">
        <v>495</v>
      </c>
      <c r="B485" s="352">
        <v>464</v>
      </c>
      <c r="C485" s="352">
        <v>430</v>
      </c>
      <c r="D485" s="352">
        <v>626</v>
      </c>
      <c r="E485" s="352">
        <v>268</v>
      </c>
      <c r="F485" s="353">
        <v>1351</v>
      </c>
      <c r="G485" s="353">
        <v>174</v>
      </c>
      <c r="H485" s="351">
        <f t="shared" si="37"/>
        <v>1525</v>
      </c>
      <c r="I485" s="353">
        <v>905</v>
      </c>
      <c r="J485" s="441">
        <f t="shared" si="36"/>
        <v>0.5934426229508196</v>
      </c>
    </row>
    <row r="486" spans="1:10" ht="12.75">
      <c r="A486" s="237" t="s">
        <v>496</v>
      </c>
      <c r="B486" s="352">
        <v>480</v>
      </c>
      <c r="C486" s="352">
        <v>400</v>
      </c>
      <c r="D486" s="352">
        <v>528</v>
      </c>
      <c r="E486" s="352">
        <v>351</v>
      </c>
      <c r="F486" s="353">
        <v>1258</v>
      </c>
      <c r="G486" s="353">
        <v>150</v>
      </c>
      <c r="H486" s="351">
        <f t="shared" si="37"/>
        <v>1408</v>
      </c>
      <c r="I486" s="353">
        <v>890</v>
      </c>
      <c r="J486" s="441">
        <f t="shared" si="36"/>
        <v>0.6321022727272727</v>
      </c>
    </row>
    <row r="487" spans="1:10" ht="12.75">
      <c r="A487" s="237" t="s">
        <v>497</v>
      </c>
      <c r="B487" s="352">
        <v>378</v>
      </c>
      <c r="C487" s="352">
        <v>459</v>
      </c>
      <c r="D487" s="352">
        <v>454</v>
      </c>
      <c r="E487" s="352">
        <v>382</v>
      </c>
      <c r="F487" s="353">
        <v>1160</v>
      </c>
      <c r="G487" s="353">
        <v>81</v>
      </c>
      <c r="H487" s="351">
        <f t="shared" si="37"/>
        <v>1241</v>
      </c>
      <c r="I487" s="353">
        <v>846</v>
      </c>
      <c r="J487" s="441">
        <f t="shared" si="36"/>
        <v>0.6817082997582594</v>
      </c>
    </row>
    <row r="488" spans="1:10" ht="12.75">
      <c r="A488" s="237" t="s">
        <v>498</v>
      </c>
      <c r="B488" s="352">
        <v>444</v>
      </c>
      <c r="C488" s="352">
        <v>560</v>
      </c>
      <c r="D488" s="352">
        <v>603</v>
      </c>
      <c r="E488" s="352">
        <v>399</v>
      </c>
      <c r="F488" s="353">
        <v>1316</v>
      </c>
      <c r="G488" s="353">
        <v>137</v>
      </c>
      <c r="H488" s="351">
        <f t="shared" si="37"/>
        <v>1453</v>
      </c>
      <c r="I488" s="353">
        <v>1016</v>
      </c>
      <c r="J488" s="441">
        <f t="shared" si="36"/>
        <v>0.6992429456297315</v>
      </c>
    </row>
    <row r="489" spans="1:10" ht="12.75">
      <c r="A489" s="237" t="s">
        <v>499</v>
      </c>
      <c r="B489" s="352">
        <v>543</v>
      </c>
      <c r="C489" s="352">
        <v>505</v>
      </c>
      <c r="D489" s="352">
        <v>737</v>
      </c>
      <c r="E489" s="352">
        <v>317</v>
      </c>
      <c r="F489" s="353">
        <v>1505</v>
      </c>
      <c r="G489" s="353">
        <v>241</v>
      </c>
      <c r="H489" s="351">
        <f t="shared" si="37"/>
        <v>1746</v>
      </c>
      <c r="I489" s="353">
        <v>1072</v>
      </c>
      <c r="J489" s="441">
        <f t="shared" si="36"/>
        <v>0.6139747995418099</v>
      </c>
    </row>
    <row r="490" spans="1:10" ht="12.75">
      <c r="A490" s="237" t="s">
        <v>500</v>
      </c>
      <c r="B490" s="352">
        <v>808</v>
      </c>
      <c r="C490" s="352">
        <v>786</v>
      </c>
      <c r="D490" s="352">
        <v>872</v>
      </c>
      <c r="E490" s="352">
        <v>720</v>
      </c>
      <c r="F490" s="353">
        <v>2102</v>
      </c>
      <c r="G490" s="353">
        <v>277</v>
      </c>
      <c r="H490" s="351">
        <f t="shared" si="37"/>
        <v>2379</v>
      </c>
      <c r="I490" s="353">
        <v>1608</v>
      </c>
      <c r="J490" s="441">
        <f t="shared" si="36"/>
        <v>0.6759142496847415</v>
      </c>
    </row>
    <row r="491" spans="1:10" ht="12.75">
      <c r="A491" s="237" t="s">
        <v>501</v>
      </c>
      <c r="B491" s="352">
        <v>508</v>
      </c>
      <c r="C491" s="352">
        <v>621</v>
      </c>
      <c r="D491" s="352">
        <v>615</v>
      </c>
      <c r="E491" s="352">
        <v>512</v>
      </c>
      <c r="F491" s="353">
        <v>1475</v>
      </c>
      <c r="G491" s="353">
        <v>193</v>
      </c>
      <c r="H491" s="351">
        <f t="shared" si="37"/>
        <v>1668</v>
      </c>
      <c r="I491" s="353">
        <v>1141</v>
      </c>
      <c r="J491" s="441">
        <f t="shared" si="36"/>
        <v>0.684052757793765</v>
      </c>
    </row>
    <row r="492" spans="1:10" ht="12.75">
      <c r="A492" s="237" t="s">
        <v>502</v>
      </c>
      <c r="B492" s="352">
        <v>517</v>
      </c>
      <c r="C492" s="352">
        <v>569</v>
      </c>
      <c r="D492" s="352">
        <v>768</v>
      </c>
      <c r="E492" s="352">
        <v>319</v>
      </c>
      <c r="F492" s="353">
        <v>1659</v>
      </c>
      <c r="G492" s="353">
        <v>277</v>
      </c>
      <c r="H492" s="351">
        <f t="shared" si="37"/>
        <v>1936</v>
      </c>
      <c r="I492" s="353">
        <v>1098</v>
      </c>
      <c r="J492" s="441">
        <f t="shared" si="36"/>
        <v>0.5671487603305785</v>
      </c>
    </row>
    <row r="493" spans="1:10" ht="12.75">
      <c r="A493" s="237" t="s">
        <v>503</v>
      </c>
      <c r="B493" s="352">
        <v>556</v>
      </c>
      <c r="C493" s="352">
        <v>529</v>
      </c>
      <c r="D493" s="352">
        <v>607</v>
      </c>
      <c r="E493" s="352">
        <v>475</v>
      </c>
      <c r="F493" s="353">
        <v>1528</v>
      </c>
      <c r="G493" s="353">
        <v>165</v>
      </c>
      <c r="H493" s="351">
        <f t="shared" si="37"/>
        <v>1693</v>
      </c>
      <c r="I493" s="353">
        <v>1099</v>
      </c>
      <c r="J493" s="441">
        <f t="shared" si="36"/>
        <v>0.6491435321913762</v>
      </c>
    </row>
    <row r="494" spans="1:10" ht="12.75">
      <c r="A494" s="237" t="s">
        <v>504</v>
      </c>
      <c r="B494" s="352">
        <v>572</v>
      </c>
      <c r="C494" s="352">
        <v>641</v>
      </c>
      <c r="D494" s="352">
        <v>768</v>
      </c>
      <c r="E494" s="352">
        <v>446</v>
      </c>
      <c r="F494" s="353">
        <v>1761</v>
      </c>
      <c r="G494" s="353">
        <v>235</v>
      </c>
      <c r="H494" s="351">
        <f t="shared" si="37"/>
        <v>1996</v>
      </c>
      <c r="I494" s="353">
        <v>1231</v>
      </c>
      <c r="J494" s="441">
        <f t="shared" si="36"/>
        <v>0.6167334669338678</v>
      </c>
    </row>
    <row r="495" spans="1:10" ht="12.75">
      <c r="A495" s="237" t="s">
        <v>505</v>
      </c>
      <c r="B495" s="352">
        <v>512</v>
      </c>
      <c r="C495" s="352">
        <v>676</v>
      </c>
      <c r="D495" s="352">
        <v>642</v>
      </c>
      <c r="E495" s="352">
        <v>535</v>
      </c>
      <c r="F495" s="353">
        <v>1667</v>
      </c>
      <c r="G495" s="353">
        <v>109</v>
      </c>
      <c r="H495" s="351">
        <f t="shared" si="37"/>
        <v>1776</v>
      </c>
      <c r="I495" s="353">
        <v>1200</v>
      </c>
      <c r="J495" s="441">
        <f t="shared" si="36"/>
        <v>0.6756756756756757</v>
      </c>
    </row>
    <row r="496" spans="1:10" ht="12.75">
      <c r="A496" s="237" t="s">
        <v>506</v>
      </c>
      <c r="B496" s="352">
        <v>636</v>
      </c>
      <c r="C496" s="352">
        <v>703</v>
      </c>
      <c r="D496" s="352">
        <v>754</v>
      </c>
      <c r="E496" s="352">
        <v>579</v>
      </c>
      <c r="F496" s="353">
        <v>1866</v>
      </c>
      <c r="G496" s="353">
        <v>222</v>
      </c>
      <c r="H496" s="351">
        <f t="shared" si="37"/>
        <v>2088</v>
      </c>
      <c r="I496" s="353">
        <v>1352</v>
      </c>
      <c r="J496" s="441">
        <f t="shared" si="36"/>
        <v>0.6475095785440613</v>
      </c>
    </row>
    <row r="497" spans="1:10" ht="12.75">
      <c r="A497" s="237" t="s">
        <v>507</v>
      </c>
      <c r="B497" s="352">
        <v>668</v>
      </c>
      <c r="C497" s="352">
        <v>716</v>
      </c>
      <c r="D497" s="352">
        <v>723</v>
      </c>
      <c r="E497" s="352">
        <v>657</v>
      </c>
      <c r="F497" s="353">
        <v>1889</v>
      </c>
      <c r="G497" s="353">
        <v>182</v>
      </c>
      <c r="H497" s="351">
        <f t="shared" si="37"/>
        <v>2071</v>
      </c>
      <c r="I497" s="353">
        <v>1401</v>
      </c>
      <c r="J497" s="441">
        <f t="shared" si="36"/>
        <v>0.6764847899565427</v>
      </c>
    </row>
    <row r="498" spans="1:10" ht="12.75">
      <c r="A498" s="239" t="s">
        <v>508</v>
      </c>
      <c r="B498" s="355">
        <v>462</v>
      </c>
      <c r="C498" s="355">
        <v>573</v>
      </c>
      <c r="D498" s="355">
        <v>568</v>
      </c>
      <c r="E498" s="355">
        <v>460</v>
      </c>
      <c r="F498" s="356">
        <v>1570</v>
      </c>
      <c r="G498" s="356">
        <v>171</v>
      </c>
      <c r="H498" s="351">
        <f t="shared" si="37"/>
        <v>1741</v>
      </c>
      <c r="I498" s="356">
        <v>1049</v>
      </c>
      <c r="J498" s="442">
        <f t="shared" si="36"/>
        <v>0.6025272831705916</v>
      </c>
    </row>
    <row r="499" spans="1:10" ht="12.75">
      <c r="A499" s="32" t="s">
        <v>2</v>
      </c>
      <c r="B499" s="330">
        <f>SUM(B435:B498)</f>
        <v>32560</v>
      </c>
      <c r="C499" s="330">
        <f aca="true" t="shared" si="38" ref="C499:I499">SUM(C435:C498)</f>
        <v>30838</v>
      </c>
      <c r="D499" s="330">
        <f t="shared" si="38"/>
        <v>35973</v>
      </c>
      <c r="E499" s="330">
        <f t="shared" si="38"/>
        <v>27321</v>
      </c>
      <c r="F499" s="330">
        <f t="shared" si="38"/>
        <v>89114</v>
      </c>
      <c r="G499" s="330">
        <f t="shared" si="38"/>
        <v>9907</v>
      </c>
      <c r="H499" s="330">
        <f t="shared" si="38"/>
        <v>99021</v>
      </c>
      <c r="I499" s="330">
        <f t="shared" si="38"/>
        <v>64247</v>
      </c>
      <c r="J499" s="410">
        <f>IF(H499&lt;&gt;0,I499/H499,"")</f>
        <v>0.6488219670574928</v>
      </c>
    </row>
    <row r="500" spans="1:10" ht="13.5" thickBot="1">
      <c r="A500" s="78"/>
      <c r="B500" s="293"/>
      <c r="C500" s="293"/>
      <c r="D500" s="293"/>
      <c r="E500" s="293"/>
      <c r="F500" s="203"/>
      <c r="G500" s="203"/>
      <c r="H500" s="203"/>
      <c r="I500" s="203"/>
      <c r="J500" s="431"/>
    </row>
    <row r="501" spans="1:10" ht="13.5" thickBot="1">
      <c r="A501" s="18" t="s">
        <v>68</v>
      </c>
      <c r="B501" s="432"/>
      <c r="C501" s="432"/>
      <c r="D501" s="432"/>
      <c r="E501" s="432"/>
      <c r="F501" s="434"/>
      <c r="G501" s="434"/>
      <c r="H501" s="434"/>
      <c r="I501" s="434"/>
      <c r="J501" s="435"/>
    </row>
    <row r="502" spans="1:10" ht="12.75">
      <c r="A502" s="86" t="s">
        <v>69</v>
      </c>
      <c r="B502" s="498">
        <v>132</v>
      </c>
      <c r="C502" s="446">
        <v>177</v>
      </c>
      <c r="D502" s="358">
        <v>145</v>
      </c>
      <c r="E502" s="396">
        <v>163</v>
      </c>
      <c r="F502" s="169">
        <v>506</v>
      </c>
      <c r="G502" s="169">
        <v>18</v>
      </c>
      <c r="H502" s="215">
        <v>524</v>
      </c>
      <c r="I502" s="169">
        <v>313</v>
      </c>
      <c r="J502" s="440">
        <f aca="true" t="shared" si="39" ref="J502:J511">IF(H502&lt;&gt;0,I502/H502,"")</f>
        <v>0.5973282442748091</v>
      </c>
    </row>
    <row r="503" spans="1:10" ht="12.75">
      <c r="A503" s="86" t="s">
        <v>71</v>
      </c>
      <c r="B503" s="499">
        <v>11</v>
      </c>
      <c r="C503" s="448">
        <v>26</v>
      </c>
      <c r="D503" s="359">
        <v>16</v>
      </c>
      <c r="E503" s="396">
        <v>21</v>
      </c>
      <c r="F503" s="175">
        <v>64</v>
      </c>
      <c r="G503" s="175">
        <v>0</v>
      </c>
      <c r="H503" s="216">
        <v>64</v>
      </c>
      <c r="I503" s="175">
        <v>38</v>
      </c>
      <c r="J503" s="441">
        <f t="shared" si="39"/>
        <v>0.59375</v>
      </c>
    </row>
    <row r="504" spans="1:10" ht="12.75">
      <c r="A504" s="86" t="s">
        <v>215</v>
      </c>
      <c r="B504" s="499">
        <v>160</v>
      </c>
      <c r="C504" s="448">
        <v>257</v>
      </c>
      <c r="D504" s="359">
        <v>241</v>
      </c>
      <c r="E504" s="396">
        <v>180</v>
      </c>
      <c r="F504" s="175">
        <v>690</v>
      </c>
      <c r="G504" s="175">
        <v>16</v>
      </c>
      <c r="H504" s="241">
        <v>706</v>
      </c>
      <c r="I504" s="175">
        <v>425</v>
      </c>
      <c r="J504" s="441">
        <f t="shared" si="39"/>
        <v>0.6019830028328612</v>
      </c>
    </row>
    <row r="505" spans="1:10" ht="12.75">
      <c r="A505" s="86" t="s">
        <v>216</v>
      </c>
      <c r="B505" s="499">
        <v>101</v>
      </c>
      <c r="C505" s="448">
        <v>142</v>
      </c>
      <c r="D505" s="359">
        <v>145</v>
      </c>
      <c r="E505" s="396">
        <v>100</v>
      </c>
      <c r="F505" s="175">
        <v>379</v>
      </c>
      <c r="G505" s="175">
        <v>12</v>
      </c>
      <c r="H505" s="241">
        <v>391</v>
      </c>
      <c r="I505" s="175">
        <v>246</v>
      </c>
      <c r="J505" s="441">
        <f t="shared" si="39"/>
        <v>0.629156010230179</v>
      </c>
    </row>
    <row r="506" spans="1:10" ht="12.75">
      <c r="A506" s="86" t="s">
        <v>212</v>
      </c>
      <c r="B506" s="499">
        <v>177</v>
      </c>
      <c r="C506" s="448">
        <v>216</v>
      </c>
      <c r="D506" s="359">
        <v>219</v>
      </c>
      <c r="E506" s="396">
        <v>172</v>
      </c>
      <c r="F506" s="175">
        <v>636</v>
      </c>
      <c r="G506" s="175">
        <v>47</v>
      </c>
      <c r="H506" s="241">
        <v>683</v>
      </c>
      <c r="I506" s="175">
        <v>402</v>
      </c>
      <c r="J506" s="441">
        <f t="shared" si="39"/>
        <v>0.5885797950219619</v>
      </c>
    </row>
    <row r="507" spans="1:10" ht="12.75">
      <c r="A507" s="86" t="s">
        <v>619</v>
      </c>
      <c r="B507" s="499">
        <v>181</v>
      </c>
      <c r="C507" s="448">
        <v>175</v>
      </c>
      <c r="D507" s="359">
        <v>216</v>
      </c>
      <c r="E507" s="396">
        <v>140</v>
      </c>
      <c r="F507" s="175">
        <v>571</v>
      </c>
      <c r="G507" s="175">
        <v>33</v>
      </c>
      <c r="H507" s="241">
        <v>604</v>
      </c>
      <c r="I507" s="175">
        <v>360</v>
      </c>
      <c r="J507" s="441">
        <f t="shared" si="39"/>
        <v>0.5960264900662252</v>
      </c>
    </row>
    <row r="508" spans="1:10" ht="12.75">
      <c r="A508" s="240" t="s">
        <v>213</v>
      </c>
      <c r="B508" s="492">
        <v>114</v>
      </c>
      <c r="C508" s="496">
        <v>112</v>
      </c>
      <c r="D508" s="494">
        <v>128</v>
      </c>
      <c r="E508" s="492">
        <v>98</v>
      </c>
      <c r="F508" s="175">
        <v>385</v>
      </c>
      <c r="G508" s="175">
        <v>27</v>
      </c>
      <c r="H508" s="241">
        <v>412</v>
      </c>
      <c r="I508" s="175">
        <v>231</v>
      </c>
      <c r="J508" s="441">
        <f t="shared" si="39"/>
        <v>0.5606796116504854</v>
      </c>
    </row>
    <row r="509" spans="1:10" ht="12.75">
      <c r="A509" s="240" t="s">
        <v>214</v>
      </c>
      <c r="B509" s="492">
        <v>109</v>
      </c>
      <c r="C509" s="496">
        <v>126</v>
      </c>
      <c r="D509" s="494">
        <v>122</v>
      </c>
      <c r="E509" s="492">
        <v>110</v>
      </c>
      <c r="F509" s="175">
        <v>358</v>
      </c>
      <c r="G509" s="175">
        <v>26</v>
      </c>
      <c r="H509" s="241">
        <v>384</v>
      </c>
      <c r="I509" s="175">
        <v>241</v>
      </c>
      <c r="J509" s="441">
        <f t="shared" si="39"/>
        <v>0.6276041666666666</v>
      </c>
    </row>
    <row r="510" spans="1:10" ht="12.75">
      <c r="A510" s="240" t="s">
        <v>70</v>
      </c>
      <c r="B510" s="493">
        <v>22</v>
      </c>
      <c r="C510" s="497">
        <v>11</v>
      </c>
      <c r="D510" s="495">
        <v>8</v>
      </c>
      <c r="E510" s="493">
        <v>25</v>
      </c>
      <c r="F510" s="175">
        <v>41</v>
      </c>
      <c r="G510" s="175">
        <v>0</v>
      </c>
      <c r="H510" s="242">
        <v>41</v>
      </c>
      <c r="I510" s="175">
        <v>34</v>
      </c>
      <c r="J510" s="441">
        <f t="shared" si="39"/>
        <v>0.8292682926829268</v>
      </c>
    </row>
    <row r="511" spans="1:10" ht="12.75">
      <c r="A511" s="32" t="s">
        <v>2</v>
      </c>
      <c r="B511" s="185">
        <f aca="true" t="shared" si="40" ref="B511:I511">SUM(B502:B510)</f>
        <v>1007</v>
      </c>
      <c r="C511" s="185">
        <f t="shared" si="40"/>
        <v>1242</v>
      </c>
      <c r="D511" s="185">
        <f t="shared" si="40"/>
        <v>1240</v>
      </c>
      <c r="E511" s="185">
        <f t="shared" si="40"/>
        <v>1009</v>
      </c>
      <c r="F511" s="185">
        <f t="shared" si="40"/>
        <v>3630</v>
      </c>
      <c r="G511" s="185">
        <f t="shared" si="40"/>
        <v>179</v>
      </c>
      <c r="H511" s="185">
        <f t="shared" si="40"/>
        <v>3809</v>
      </c>
      <c r="I511" s="185">
        <f t="shared" si="40"/>
        <v>2290</v>
      </c>
      <c r="J511" s="410">
        <f t="shared" si="39"/>
        <v>0.6012076660540825</v>
      </c>
    </row>
    <row r="512" spans="1:10" ht="13.5" thickBot="1">
      <c r="A512" s="49"/>
      <c r="B512" s="430"/>
      <c r="C512" s="430"/>
      <c r="D512" s="430"/>
      <c r="E512" s="430"/>
      <c r="F512" s="203"/>
      <c r="G512" s="203"/>
      <c r="H512" s="203"/>
      <c r="I512" s="203"/>
      <c r="J512" s="431"/>
    </row>
    <row r="513" spans="1:10" ht="13.5" thickBot="1">
      <c r="A513" s="18" t="s">
        <v>72</v>
      </c>
      <c r="B513" s="432"/>
      <c r="C513" s="432"/>
      <c r="D513" s="432"/>
      <c r="E513" s="432"/>
      <c r="F513" s="434"/>
      <c r="G513" s="434"/>
      <c r="H513" s="434"/>
      <c r="I513" s="434"/>
      <c r="J513" s="435"/>
    </row>
    <row r="514" spans="1:10" ht="12.75">
      <c r="A514" s="86" t="s">
        <v>620</v>
      </c>
      <c r="B514" s="358">
        <v>143</v>
      </c>
      <c r="C514" s="397">
        <v>130</v>
      </c>
      <c r="D514" s="358">
        <v>200</v>
      </c>
      <c r="E514" s="397">
        <v>79</v>
      </c>
      <c r="F514" s="188">
        <v>473</v>
      </c>
      <c r="G514" s="169">
        <v>52</v>
      </c>
      <c r="H514" s="209">
        <f>IF(G514&lt;&gt;0,G514+F514,"")</f>
        <v>525</v>
      </c>
      <c r="I514" s="169">
        <v>283</v>
      </c>
      <c r="J514" s="440">
        <f aca="true" t="shared" si="41" ref="J514:J538">IF(H514&lt;&gt;0,I514/H514,"")</f>
        <v>0.539047619047619</v>
      </c>
    </row>
    <row r="515" spans="1:10" ht="12.75">
      <c r="A515" s="86" t="s">
        <v>621</v>
      </c>
      <c r="B515" s="359">
        <v>87</v>
      </c>
      <c r="C515" s="245">
        <v>130</v>
      </c>
      <c r="D515" s="359">
        <v>126</v>
      </c>
      <c r="E515" s="245">
        <v>92</v>
      </c>
      <c r="F515" s="190">
        <v>363</v>
      </c>
      <c r="G515" s="175">
        <v>29</v>
      </c>
      <c r="H515" s="198">
        <f aca="true" t="shared" si="42" ref="H515:H537">IF(G515&lt;&gt;0,G515+F515,"")</f>
        <v>392</v>
      </c>
      <c r="I515" s="175">
        <v>218</v>
      </c>
      <c r="J515" s="441">
        <f t="shared" si="41"/>
        <v>0.5561224489795918</v>
      </c>
    </row>
    <row r="516" spans="1:10" ht="12.75">
      <c r="A516" s="86" t="s">
        <v>622</v>
      </c>
      <c r="B516" s="359">
        <v>168</v>
      </c>
      <c r="C516" s="245">
        <v>257</v>
      </c>
      <c r="D516" s="359">
        <v>236</v>
      </c>
      <c r="E516" s="245">
        <v>189</v>
      </c>
      <c r="F516" s="190">
        <v>669</v>
      </c>
      <c r="G516" s="175">
        <v>63</v>
      </c>
      <c r="H516" s="198">
        <f t="shared" si="42"/>
        <v>732</v>
      </c>
      <c r="I516" s="175">
        <v>430</v>
      </c>
      <c r="J516" s="441">
        <f t="shared" si="41"/>
        <v>0.587431693989071</v>
      </c>
    </row>
    <row r="517" spans="1:10" ht="12.75">
      <c r="A517" s="86" t="s">
        <v>623</v>
      </c>
      <c r="B517" s="359">
        <v>198</v>
      </c>
      <c r="C517" s="245">
        <v>331</v>
      </c>
      <c r="D517" s="359">
        <v>279</v>
      </c>
      <c r="E517" s="245">
        <v>245</v>
      </c>
      <c r="F517" s="190">
        <v>782</v>
      </c>
      <c r="G517" s="175">
        <v>44</v>
      </c>
      <c r="H517" s="198">
        <f t="shared" si="42"/>
        <v>826</v>
      </c>
      <c r="I517" s="175">
        <v>532</v>
      </c>
      <c r="J517" s="441">
        <f t="shared" si="41"/>
        <v>0.6440677966101694</v>
      </c>
    </row>
    <row r="518" spans="1:10" ht="12.75">
      <c r="A518" s="86" t="s">
        <v>624</v>
      </c>
      <c r="B518" s="359">
        <v>156</v>
      </c>
      <c r="C518" s="245">
        <v>217</v>
      </c>
      <c r="D518" s="359">
        <v>210</v>
      </c>
      <c r="E518" s="245">
        <v>164</v>
      </c>
      <c r="F518" s="190">
        <v>599</v>
      </c>
      <c r="G518" s="175">
        <v>54</v>
      </c>
      <c r="H518" s="198">
        <f t="shared" si="42"/>
        <v>653</v>
      </c>
      <c r="I518" s="175">
        <v>381</v>
      </c>
      <c r="J518" s="441">
        <f t="shared" si="41"/>
        <v>0.5834609494640123</v>
      </c>
    </row>
    <row r="519" spans="1:10" ht="12.75">
      <c r="A519" s="86" t="s">
        <v>625</v>
      </c>
      <c r="B519" s="359">
        <v>172</v>
      </c>
      <c r="C519" s="245">
        <v>250</v>
      </c>
      <c r="D519" s="359">
        <v>263</v>
      </c>
      <c r="E519" s="245">
        <v>163</v>
      </c>
      <c r="F519" s="190">
        <v>731</v>
      </c>
      <c r="G519" s="175">
        <v>47</v>
      </c>
      <c r="H519" s="198">
        <f t="shared" si="42"/>
        <v>778</v>
      </c>
      <c r="I519" s="175">
        <v>429</v>
      </c>
      <c r="J519" s="441">
        <f t="shared" si="41"/>
        <v>0.5514138817480719</v>
      </c>
    </row>
    <row r="520" spans="1:10" ht="12.75">
      <c r="A520" s="86" t="s">
        <v>626</v>
      </c>
      <c r="B520" s="359">
        <v>131</v>
      </c>
      <c r="C520" s="245">
        <v>131</v>
      </c>
      <c r="D520" s="359">
        <v>110</v>
      </c>
      <c r="E520" s="245">
        <v>152</v>
      </c>
      <c r="F520" s="190">
        <v>346</v>
      </c>
      <c r="G520" s="175">
        <v>30</v>
      </c>
      <c r="H520" s="198">
        <f t="shared" si="42"/>
        <v>376</v>
      </c>
      <c r="I520" s="175">
        <v>266</v>
      </c>
      <c r="J520" s="441">
        <f t="shared" si="41"/>
        <v>0.7074468085106383</v>
      </c>
    </row>
    <row r="521" spans="1:10" ht="12.75">
      <c r="A521" s="86" t="s">
        <v>627</v>
      </c>
      <c r="B521" s="359">
        <v>30</v>
      </c>
      <c r="C521" s="245">
        <v>55</v>
      </c>
      <c r="D521" s="359">
        <v>44</v>
      </c>
      <c r="E521" s="245">
        <v>41</v>
      </c>
      <c r="F521" s="190">
        <v>112</v>
      </c>
      <c r="G521" s="175">
        <v>1</v>
      </c>
      <c r="H521" s="198">
        <f t="shared" si="42"/>
        <v>113</v>
      </c>
      <c r="I521" s="175">
        <v>86</v>
      </c>
      <c r="J521" s="441">
        <f t="shared" si="41"/>
        <v>0.7610619469026548</v>
      </c>
    </row>
    <row r="522" spans="1:10" ht="12.75">
      <c r="A522" s="86" t="s">
        <v>628</v>
      </c>
      <c r="B522" s="359">
        <v>9</v>
      </c>
      <c r="C522" s="245">
        <v>19</v>
      </c>
      <c r="D522" s="359">
        <v>7</v>
      </c>
      <c r="E522" s="245">
        <v>21</v>
      </c>
      <c r="F522" s="190">
        <v>46</v>
      </c>
      <c r="G522" s="175">
        <v>0</v>
      </c>
      <c r="H522" s="198">
        <v>46</v>
      </c>
      <c r="I522" s="175">
        <v>28</v>
      </c>
      <c r="J522" s="441">
        <f t="shared" si="41"/>
        <v>0.6086956521739131</v>
      </c>
    </row>
    <row r="523" spans="1:10" ht="12.75">
      <c r="A523" s="86" t="s">
        <v>629</v>
      </c>
      <c r="B523" s="359">
        <v>211</v>
      </c>
      <c r="C523" s="245">
        <v>301</v>
      </c>
      <c r="D523" s="359">
        <v>241</v>
      </c>
      <c r="E523" s="245">
        <v>272</v>
      </c>
      <c r="F523" s="190">
        <v>752</v>
      </c>
      <c r="G523" s="175">
        <v>44</v>
      </c>
      <c r="H523" s="198">
        <f t="shared" si="42"/>
        <v>796</v>
      </c>
      <c r="I523" s="175">
        <v>517</v>
      </c>
      <c r="J523" s="441">
        <f t="shared" si="41"/>
        <v>0.6494974874371859</v>
      </c>
    </row>
    <row r="524" spans="1:10" ht="12.75">
      <c r="A524" s="86" t="s">
        <v>630</v>
      </c>
      <c r="B524" s="359">
        <v>32</v>
      </c>
      <c r="C524" s="245">
        <v>43</v>
      </c>
      <c r="D524" s="359">
        <v>30</v>
      </c>
      <c r="E524" s="245">
        <v>45</v>
      </c>
      <c r="F524" s="190">
        <v>98</v>
      </c>
      <c r="G524" s="175">
        <v>1</v>
      </c>
      <c r="H524" s="198">
        <f t="shared" si="42"/>
        <v>99</v>
      </c>
      <c r="I524" s="175">
        <v>75</v>
      </c>
      <c r="J524" s="441">
        <f t="shared" si="41"/>
        <v>0.7575757575757576</v>
      </c>
    </row>
    <row r="525" spans="1:10" ht="12.75">
      <c r="A525" s="86" t="s">
        <v>631</v>
      </c>
      <c r="B525" s="359">
        <v>169</v>
      </c>
      <c r="C525" s="245">
        <v>254</v>
      </c>
      <c r="D525" s="359">
        <v>203</v>
      </c>
      <c r="E525" s="245">
        <v>221</v>
      </c>
      <c r="F525" s="190">
        <v>554</v>
      </c>
      <c r="G525" s="175">
        <v>70</v>
      </c>
      <c r="H525" s="198">
        <f t="shared" si="42"/>
        <v>624</v>
      </c>
      <c r="I525" s="175">
        <v>425</v>
      </c>
      <c r="J525" s="441">
        <f t="shared" si="41"/>
        <v>0.6810897435897436</v>
      </c>
    </row>
    <row r="526" spans="1:10" ht="12.75">
      <c r="A526" s="86" t="s">
        <v>632</v>
      </c>
      <c r="B526" s="359">
        <v>19</v>
      </c>
      <c r="C526" s="245">
        <v>53</v>
      </c>
      <c r="D526" s="359">
        <v>27</v>
      </c>
      <c r="E526" s="245">
        <v>45</v>
      </c>
      <c r="F526" s="190">
        <v>92</v>
      </c>
      <c r="G526" s="175">
        <v>2</v>
      </c>
      <c r="H526" s="198">
        <f t="shared" si="42"/>
        <v>94</v>
      </c>
      <c r="I526" s="175">
        <v>73</v>
      </c>
      <c r="J526" s="441">
        <f t="shared" si="41"/>
        <v>0.776595744680851</v>
      </c>
    </row>
    <row r="527" spans="1:10" ht="12.75">
      <c r="A527" s="86" t="s">
        <v>633</v>
      </c>
      <c r="B527" s="359">
        <v>54</v>
      </c>
      <c r="C527" s="245">
        <v>101</v>
      </c>
      <c r="D527" s="359">
        <v>70</v>
      </c>
      <c r="E527" s="245">
        <v>83</v>
      </c>
      <c r="F527" s="190">
        <v>232</v>
      </c>
      <c r="G527" s="175">
        <v>8</v>
      </c>
      <c r="H527" s="198">
        <f t="shared" si="42"/>
        <v>240</v>
      </c>
      <c r="I527" s="175">
        <v>156</v>
      </c>
      <c r="J527" s="441">
        <f t="shared" si="41"/>
        <v>0.65</v>
      </c>
    </row>
    <row r="528" spans="1:10" ht="12.75">
      <c r="A528" s="86" t="s">
        <v>634</v>
      </c>
      <c r="B528" s="359">
        <v>76</v>
      </c>
      <c r="C528" s="245">
        <v>88</v>
      </c>
      <c r="D528" s="359">
        <v>61</v>
      </c>
      <c r="E528" s="245">
        <v>101</v>
      </c>
      <c r="F528" s="190">
        <v>275</v>
      </c>
      <c r="G528" s="175">
        <v>15</v>
      </c>
      <c r="H528" s="198">
        <f t="shared" si="42"/>
        <v>290</v>
      </c>
      <c r="I528" s="175">
        <v>164</v>
      </c>
      <c r="J528" s="441">
        <f t="shared" si="41"/>
        <v>0.5655172413793104</v>
      </c>
    </row>
    <row r="529" spans="1:10" ht="12.75">
      <c r="A529" s="86" t="s">
        <v>635</v>
      </c>
      <c r="B529" s="359">
        <v>92</v>
      </c>
      <c r="C529" s="245">
        <v>114</v>
      </c>
      <c r="D529" s="359">
        <v>101</v>
      </c>
      <c r="E529" s="245">
        <v>106</v>
      </c>
      <c r="F529" s="190">
        <v>310</v>
      </c>
      <c r="G529" s="175">
        <v>25</v>
      </c>
      <c r="H529" s="198">
        <f t="shared" si="42"/>
        <v>335</v>
      </c>
      <c r="I529" s="175">
        <v>207</v>
      </c>
      <c r="J529" s="441">
        <f t="shared" si="41"/>
        <v>0.6179104477611941</v>
      </c>
    </row>
    <row r="530" spans="1:10" ht="12.75">
      <c r="A530" s="86" t="s">
        <v>636</v>
      </c>
      <c r="B530" s="359">
        <v>102</v>
      </c>
      <c r="C530" s="245">
        <v>164</v>
      </c>
      <c r="D530" s="359">
        <v>105</v>
      </c>
      <c r="E530" s="245">
        <v>162</v>
      </c>
      <c r="F530" s="190">
        <v>427</v>
      </c>
      <c r="G530" s="175">
        <v>15</v>
      </c>
      <c r="H530" s="198">
        <f t="shared" si="42"/>
        <v>442</v>
      </c>
      <c r="I530" s="175">
        <v>270</v>
      </c>
      <c r="J530" s="441">
        <f t="shared" si="41"/>
        <v>0.6108597285067874</v>
      </c>
    </row>
    <row r="531" spans="1:10" ht="12.75">
      <c r="A531" s="86" t="s">
        <v>637</v>
      </c>
      <c r="B531" s="359">
        <v>15</v>
      </c>
      <c r="C531" s="245">
        <v>23</v>
      </c>
      <c r="D531" s="359">
        <v>19</v>
      </c>
      <c r="E531" s="245">
        <v>19</v>
      </c>
      <c r="F531" s="190">
        <v>53</v>
      </c>
      <c r="G531" s="175">
        <v>2</v>
      </c>
      <c r="H531" s="198">
        <f t="shared" si="42"/>
        <v>55</v>
      </c>
      <c r="I531" s="175">
        <v>38</v>
      </c>
      <c r="J531" s="441">
        <f t="shared" si="41"/>
        <v>0.6909090909090909</v>
      </c>
    </row>
    <row r="532" spans="1:10" ht="12.75">
      <c r="A532" s="86" t="s">
        <v>638</v>
      </c>
      <c r="B532" s="359">
        <v>66</v>
      </c>
      <c r="C532" s="245">
        <v>144</v>
      </c>
      <c r="D532" s="359">
        <v>72</v>
      </c>
      <c r="E532" s="245">
        <v>138</v>
      </c>
      <c r="F532" s="190">
        <v>309</v>
      </c>
      <c r="G532" s="175">
        <v>19</v>
      </c>
      <c r="H532" s="198">
        <f t="shared" si="42"/>
        <v>328</v>
      </c>
      <c r="I532" s="175">
        <v>211</v>
      </c>
      <c r="J532" s="441">
        <f t="shared" si="41"/>
        <v>0.6432926829268293</v>
      </c>
    </row>
    <row r="533" spans="1:10" ht="12.75">
      <c r="A533" s="86" t="s">
        <v>639</v>
      </c>
      <c r="B533" s="359">
        <v>149</v>
      </c>
      <c r="C533" s="245">
        <v>238</v>
      </c>
      <c r="D533" s="359">
        <v>186</v>
      </c>
      <c r="E533" s="245">
        <v>199</v>
      </c>
      <c r="F533" s="190">
        <v>614</v>
      </c>
      <c r="G533" s="175">
        <v>43</v>
      </c>
      <c r="H533" s="198">
        <f t="shared" si="42"/>
        <v>657</v>
      </c>
      <c r="I533" s="175">
        <v>389</v>
      </c>
      <c r="J533" s="441">
        <f t="shared" si="41"/>
        <v>0.5920852359208524</v>
      </c>
    </row>
    <row r="534" spans="1:10" ht="12.75">
      <c r="A534" s="86" t="s">
        <v>640</v>
      </c>
      <c r="B534" s="359">
        <v>187</v>
      </c>
      <c r="C534" s="245">
        <v>297</v>
      </c>
      <c r="D534" s="359">
        <v>205</v>
      </c>
      <c r="E534" s="245">
        <v>277</v>
      </c>
      <c r="F534" s="190">
        <v>701</v>
      </c>
      <c r="G534" s="175">
        <v>53</v>
      </c>
      <c r="H534" s="198">
        <f t="shared" si="42"/>
        <v>754</v>
      </c>
      <c r="I534" s="175">
        <v>489</v>
      </c>
      <c r="J534" s="441">
        <f t="shared" si="41"/>
        <v>0.6485411140583555</v>
      </c>
    </row>
    <row r="535" spans="1:10" ht="12.75">
      <c r="A535" s="86" t="s">
        <v>641</v>
      </c>
      <c r="B535" s="359">
        <v>17</v>
      </c>
      <c r="C535" s="245">
        <v>18</v>
      </c>
      <c r="D535" s="359">
        <v>15</v>
      </c>
      <c r="E535" s="245">
        <v>20</v>
      </c>
      <c r="F535" s="190">
        <v>40</v>
      </c>
      <c r="G535" s="175">
        <v>1</v>
      </c>
      <c r="H535" s="198">
        <f t="shared" si="42"/>
        <v>41</v>
      </c>
      <c r="I535" s="175">
        <v>35</v>
      </c>
      <c r="J535" s="441">
        <f t="shared" si="41"/>
        <v>0.8536585365853658</v>
      </c>
    </row>
    <row r="536" spans="1:10" ht="12.75">
      <c r="A536" s="86" t="s">
        <v>642</v>
      </c>
      <c r="B536" s="359">
        <v>124</v>
      </c>
      <c r="C536" s="245">
        <v>268</v>
      </c>
      <c r="D536" s="359">
        <v>172</v>
      </c>
      <c r="E536" s="245">
        <v>220</v>
      </c>
      <c r="F536" s="190">
        <v>548</v>
      </c>
      <c r="G536" s="175">
        <v>37</v>
      </c>
      <c r="H536" s="198">
        <f t="shared" si="42"/>
        <v>585</v>
      </c>
      <c r="I536" s="175">
        <v>395</v>
      </c>
      <c r="J536" s="441">
        <f t="shared" si="41"/>
        <v>0.6752136752136753</v>
      </c>
    </row>
    <row r="537" spans="1:10" ht="12.75">
      <c r="A537" s="86" t="s">
        <v>643</v>
      </c>
      <c r="B537" s="360">
        <v>35</v>
      </c>
      <c r="C537" s="463">
        <v>110</v>
      </c>
      <c r="D537" s="360">
        <v>55</v>
      </c>
      <c r="E537" s="463">
        <v>91</v>
      </c>
      <c r="F537" s="190">
        <v>223</v>
      </c>
      <c r="G537" s="175">
        <v>8</v>
      </c>
      <c r="H537" s="198">
        <f t="shared" si="42"/>
        <v>231</v>
      </c>
      <c r="I537" s="175">
        <v>147</v>
      </c>
      <c r="J537" s="441">
        <f t="shared" si="41"/>
        <v>0.6363636363636364</v>
      </c>
    </row>
    <row r="538" spans="1:10" ht="12.75">
      <c r="A538" s="51" t="s">
        <v>2</v>
      </c>
      <c r="B538" s="311">
        <f aca="true" t="shared" si="43" ref="B538:I538">SUM(B514:B537)</f>
        <v>2442</v>
      </c>
      <c r="C538" s="311">
        <f t="shared" si="43"/>
        <v>3736</v>
      </c>
      <c r="D538" s="311">
        <f t="shared" si="43"/>
        <v>3037</v>
      </c>
      <c r="E538" s="311">
        <f t="shared" si="43"/>
        <v>3145</v>
      </c>
      <c r="F538" s="185">
        <f t="shared" si="43"/>
        <v>9349</v>
      </c>
      <c r="G538" s="185">
        <f t="shared" si="43"/>
        <v>663</v>
      </c>
      <c r="H538" s="185">
        <f t="shared" si="43"/>
        <v>10012</v>
      </c>
      <c r="I538" s="185">
        <f t="shared" si="43"/>
        <v>6244</v>
      </c>
      <c r="J538" s="410">
        <f t="shared" si="41"/>
        <v>0.62365161805833</v>
      </c>
    </row>
    <row r="539" spans="1:10" ht="13.5" thickBot="1">
      <c r="A539" s="35"/>
      <c r="B539" s="293"/>
      <c r="C539" s="293"/>
      <c r="D539" s="293"/>
      <c r="E539" s="293"/>
      <c r="F539" s="203"/>
      <c r="G539" s="203"/>
      <c r="H539" s="203"/>
      <c r="I539" s="203"/>
      <c r="J539" s="431"/>
    </row>
    <row r="540" spans="1:10" ht="13.5" thickBot="1">
      <c r="A540" s="18" t="s">
        <v>73</v>
      </c>
      <c r="B540" s="432"/>
      <c r="C540" s="432"/>
      <c r="D540" s="432"/>
      <c r="E540" s="432"/>
      <c r="F540" s="434"/>
      <c r="G540" s="434"/>
      <c r="H540" s="464"/>
      <c r="I540" s="434"/>
      <c r="J540" s="435"/>
    </row>
    <row r="541" spans="1:10" ht="12.75">
      <c r="A541" s="9" t="s">
        <v>210</v>
      </c>
      <c r="B541" s="358">
        <v>52</v>
      </c>
      <c r="C541" s="181">
        <v>44</v>
      </c>
      <c r="D541" s="167">
        <v>55</v>
      </c>
      <c r="E541" s="188">
        <v>38</v>
      </c>
      <c r="F541" s="169">
        <v>140</v>
      </c>
      <c r="G541" s="169">
        <v>6</v>
      </c>
      <c r="H541" s="197">
        <f>IF(G541&lt;&gt;0,G541+F541,"")</f>
        <v>146</v>
      </c>
      <c r="I541" s="169">
        <v>99</v>
      </c>
      <c r="J541" s="440">
        <f>IF(H541&lt;&gt;0,I541/H541,"")</f>
        <v>0.678082191780822</v>
      </c>
    </row>
    <row r="542" spans="1:10" ht="12.75">
      <c r="A542" s="9" t="s">
        <v>211</v>
      </c>
      <c r="B542" s="359">
        <v>38</v>
      </c>
      <c r="C542" s="183">
        <v>37</v>
      </c>
      <c r="D542" s="173">
        <v>43</v>
      </c>
      <c r="E542" s="190">
        <v>34</v>
      </c>
      <c r="F542" s="175">
        <v>124</v>
      </c>
      <c r="G542" s="175">
        <v>3</v>
      </c>
      <c r="H542" s="243">
        <f>IF(G542&lt;&gt;0,G542+F542,"")</f>
        <v>127</v>
      </c>
      <c r="I542" s="175">
        <v>79</v>
      </c>
      <c r="J542" s="441">
        <f>IF(H542&lt;&gt;0,I542/H542,"")</f>
        <v>0.6220472440944882</v>
      </c>
    </row>
    <row r="543" spans="1:10" ht="12.75">
      <c r="A543" s="9" t="s">
        <v>217</v>
      </c>
      <c r="B543" s="360">
        <v>37</v>
      </c>
      <c r="C543" s="183">
        <v>43</v>
      </c>
      <c r="D543" s="186">
        <v>39</v>
      </c>
      <c r="E543" s="190">
        <v>41</v>
      </c>
      <c r="F543" s="175">
        <v>122</v>
      </c>
      <c r="G543" s="175">
        <v>15</v>
      </c>
      <c r="H543" s="243">
        <f>IF(G543&lt;&gt;0,G543+F543,"")</f>
        <v>137</v>
      </c>
      <c r="I543" s="175">
        <v>81</v>
      </c>
      <c r="J543" s="442">
        <f>IF(H543&lt;&gt;0,I543/H543,"")</f>
        <v>0.5912408759124088</v>
      </c>
    </row>
    <row r="544" spans="1:10" ht="12.75">
      <c r="A544" s="32" t="s">
        <v>2</v>
      </c>
      <c r="B544" s="330">
        <f aca="true" t="shared" si="44" ref="B544:I544">SUM(B541:B543)</f>
        <v>127</v>
      </c>
      <c r="C544" s="185">
        <f t="shared" si="44"/>
        <v>124</v>
      </c>
      <c r="D544" s="185">
        <f t="shared" si="44"/>
        <v>137</v>
      </c>
      <c r="E544" s="185">
        <f t="shared" si="44"/>
        <v>113</v>
      </c>
      <c r="F544" s="185">
        <f t="shared" si="44"/>
        <v>386</v>
      </c>
      <c r="G544" s="185">
        <f t="shared" si="44"/>
        <v>24</v>
      </c>
      <c r="H544" s="185">
        <f t="shared" si="44"/>
        <v>410</v>
      </c>
      <c r="I544" s="185">
        <f t="shared" si="44"/>
        <v>259</v>
      </c>
      <c r="J544" s="410">
        <f>IF(H544&lt;&gt;0,I544/H544,"")</f>
        <v>0.6317073170731707</v>
      </c>
    </row>
    <row r="545" spans="1:10" ht="13.5" thickBot="1">
      <c r="A545" s="78"/>
      <c r="B545" s="465"/>
      <c r="C545" s="465"/>
      <c r="D545" s="465"/>
      <c r="E545" s="465"/>
      <c r="F545" s="466"/>
      <c r="G545" s="466"/>
      <c r="H545" s="466"/>
      <c r="I545" s="466"/>
      <c r="J545" s="467"/>
    </row>
    <row r="546" spans="1:10" ht="13.5" thickBot="1">
      <c r="A546" s="18" t="s">
        <v>74</v>
      </c>
      <c r="B546" s="432"/>
      <c r="C546" s="432"/>
      <c r="D546" s="432"/>
      <c r="E546" s="432"/>
      <c r="F546" s="432"/>
      <c r="G546" s="432"/>
      <c r="H546" s="432"/>
      <c r="I546" s="432"/>
      <c r="J546" s="433"/>
    </row>
    <row r="547" spans="1:10" ht="12.75">
      <c r="A547" s="9" t="s">
        <v>296</v>
      </c>
      <c r="B547" s="300">
        <v>128</v>
      </c>
      <c r="C547" s="187">
        <v>161</v>
      </c>
      <c r="D547" s="221">
        <v>159</v>
      </c>
      <c r="E547" s="187">
        <v>133</v>
      </c>
      <c r="F547" s="188">
        <v>581</v>
      </c>
      <c r="G547" s="169">
        <v>28</v>
      </c>
      <c r="H547" s="198">
        <f>IF(F547&lt;&gt;0,G547+F547,"")</f>
        <v>609</v>
      </c>
      <c r="I547" s="169">
        <v>296</v>
      </c>
      <c r="J547" s="440">
        <f aca="true" t="shared" si="45" ref="J547:J562">IF(H547&lt;&gt;0,I547/H547,"")</f>
        <v>0.4860426929392447</v>
      </c>
    </row>
    <row r="548" spans="1:10" ht="12.75">
      <c r="A548" s="9" t="s">
        <v>297</v>
      </c>
      <c r="B548" s="300">
        <v>141</v>
      </c>
      <c r="C548" s="189">
        <v>175</v>
      </c>
      <c r="D548" s="222">
        <v>160</v>
      </c>
      <c r="E548" s="189">
        <v>155</v>
      </c>
      <c r="F548" s="190">
        <v>536</v>
      </c>
      <c r="G548" s="175">
        <v>24</v>
      </c>
      <c r="H548" s="198">
        <f aca="true" t="shared" si="46" ref="H548:H559">IF(F548&lt;&gt;0,G548+F548,"")</f>
        <v>560</v>
      </c>
      <c r="I548" s="175">
        <v>323</v>
      </c>
      <c r="J548" s="441">
        <f t="shared" si="45"/>
        <v>0.5767857142857142</v>
      </c>
    </row>
    <row r="549" spans="1:10" ht="12.75">
      <c r="A549" s="9" t="s">
        <v>298</v>
      </c>
      <c r="B549" s="300">
        <v>173</v>
      </c>
      <c r="C549" s="189">
        <v>199</v>
      </c>
      <c r="D549" s="222">
        <v>214</v>
      </c>
      <c r="E549" s="189">
        <v>166</v>
      </c>
      <c r="F549" s="190">
        <v>633</v>
      </c>
      <c r="G549" s="175">
        <v>35</v>
      </c>
      <c r="H549" s="198">
        <f t="shared" si="46"/>
        <v>668</v>
      </c>
      <c r="I549" s="175">
        <v>389</v>
      </c>
      <c r="J549" s="441">
        <f t="shared" si="45"/>
        <v>0.5823353293413174</v>
      </c>
    </row>
    <row r="550" spans="1:10" ht="12.75">
      <c r="A550" s="9" t="s">
        <v>299</v>
      </c>
      <c r="B550" s="300">
        <v>115</v>
      </c>
      <c r="C550" s="189">
        <v>127</v>
      </c>
      <c r="D550" s="222">
        <v>133</v>
      </c>
      <c r="E550" s="189">
        <v>107</v>
      </c>
      <c r="F550" s="190">
        <v>397</v>
      </c>
      <c r="G550" s="175">
        <v>20</v>
      </c>
      <c r="H550" s="198">
        <f t="shared" si="46"/>
        <v>417</v>
      </c>
      <c r="I550" s="175">
        <v>251</v>
      </c>
      <c r="J550" s="441">
        <f t="shared" si="45"/>
        <v>0.6019184652278178</v>
      </c>
    </row>
    <row r="551" spans="1:10" ht="12.75">
      <c r="A551" s="9" t="s">
        <v>300</v>
      </c>
      <c r="B551" s="300">
        <v>142</v>
      </c>
      <c r="C551" s="189">
        <v>173</v>
      </c>
      <c r="D551" s="222">
        <v>198</v>
      </c>
      <c r="E551" s="189">
        <v>121</v>
      </c>
      <c r="F551" s="190">
        <v>562</v>
      </c>
      <c r="G551" s="175">
        <v>35</v>
      </c>
      <c r="H551" s="198">
        <f t="shared" si="46"/>
        <v>597</v>
      </c>
      <c r="I551" s="175">
        <v>326</v>
      </c>
      <c r="J551" s="441">
        <f t="shared" si="45"/>
        <v>0.5460636515912898</v>
      </c>
    </row>
    <row r="552" spans="1:10" ht="12.75">
      <c r="A552" s="9" t="s">
        <v>301</v>
      </c>
      <c r="B552" s="300">
        <v>30</v>
      </c>
      <c r="C552" s="189">
        <v>32</v>
      </c>
      <c r="D552" s="222">
        <v>25</v>
      </c>
      <c r="E552" s="189">
        <v>37</v>
      </c>
      <c r="F552" s="190">
        <v>76</v>
      </c>
      <c r="G552" s="175">
        <v>0</v>
      </c>
      <c r="H552" s="198">
        <f t="shared" si="46"/>
        <v>76</v>
      </c>
      <c r="I552" s="175">
        <v>62</v>
      </c>
      <c r="J552" s="441">
        <f t="shared" si="45"/>
        <v>0.8157894736842105</v>
      </c>
    </row>
    <row r="553" spans="1:10" ht="12.75">
      <c r="A553" s="62" t="s">
        <v>302</v>
      </c>
      <c r="B553" s="300">
        <v>12</v>
      </c>
      <c r="C553" s="189">
        <v>23</v>
      </c>
      <c r="D553" s="222">
        <v>18</v>
      </c>
      <c r="E553" s="189">
        <v>17</v>
      </c>
      <c r="F553" s="190">
        <v>43</v>
      </c>
      <c r="G553" s="175">
        <v>0</v>
      </c>
      <c r="H553" s="198">
        <f t="shared" si="46"/>
        <v>43</v>
      </c>
      <c r="I553" s="175">
        <v>35</v>
      </c>
      <c r="J553" s="441">
        <f t="shared" si="45"/>
        <v>0.813953488372093</v>
      </c>
    </row>
    <row r="554" spans="1:10" ht="12.75">
      <c r="A554" s="62" t="s">
        <v>309</v>
      </c>
      <c r="B554" s="300">
        <v>46</v>
      </c>
      <c r="C554" s="189">
        <v>80</v>
      </c>
      <c r="D554" s="222">
        <v>58</v>
      </c>
      <c r="E554" s="189">
        <v>69</v>
      </c>
      <c r="F554" s="190">
        <v>198</v>
      </c>
      <c r="G554" s="175">
        <v>8</v>
      </c>
      <c r="H554" s="198">
        <f t="shared" si="46"/>
        <v>206</v>
      </c>
      <c r="I554" s="175">
        <v>129</v>
      </c>
      <c r="J554" s="441">
        <f t="shared" si="45"/>
        <v>0.6262135922330098</v>
      </c>
    </row>
    <row r="555" spans="1:10" ht="12.75">
      <c r="A555" s="9" t="s">
        <v>303</v>
      </c>
      <c r="B555" s="300">
        <v>146</v>
      </c>
      <c r="C555" s="189">
        <v>197</v>
      </c>
      <c r="D555" s="222">
        <v>180</v>
      </c>
      <c r="E555" s="189">
        <v>162</v>
      </c>
      <c r="F555" s="190">
        <v>480</v>
      </c>
      <c r="G555" s="175">
        <v>24</v>
      </c>
      <c r="H555" s="198">
        <f t="shared" si="46"/>
        <v>504</v>
      </c>
      <c r="I555" s="175">
        <v>347</v>
      </c>
      <c r="J555" s="441">
        <f t="shared" si="45"/>
        <v>0.6884920634920635</v>
      </c>
    </row>
    <row r="556" spans="1:10" ht="12.75">
      <c r="A556" s="9" t="s">
        <v>304</v>
      </c>
      <c r="B556" s="300">
        <v>10</v>
      </c>
      <c r="C556" s="189">
        <v>12</v>
      </c>
      <c r="D556" s="222">
        <v>14</v>
      </c>
      <c r="E556" s="189">
        <v>8</v>
      </c>
      <c r="F556" s="250">
        <v>21</v>
      </c>
      <c r="G556" s="259">
        <v>2</v>
      </c>
      <c r="H556" s="245">
        <f t="shared" si="46"/>
        <v>23</v>
      </c>
      <c r="I556" s="175">
        <v>22</v>
      </c>
      <c r="J556" s="441">
        <f t="shared" si="45"/>
        <v>0.9565217391304348</v>
      </c>
    </row>
    <row r="557" spans="1:10" ht="12.75">
      <c r="A557" s="9" t="s">
        <v>305</v>
      </c>
      <c r="B557" s="300">
        <v>76</v>
      </c>
      <c r="C557" s="189">
        <v>105</v>
      </c>
      <c r="D557" s="222">
        <v>102</v>
      </c>
      <c r="E557" s="189">
        <v>79</v>
      </c>
      <c r="F557" s="190">
        <v>334</v>
      </c>
      <c r="G557" s="175">
        <v>22</v>
      </c>
      <c r="H557" s="198">
        <f t="shared" si="46"/>
        <v>356</v>
      </c>
      <c r="I557" s="175">
        <v>195</v>
      </c>
      <c r="J557" s="441">
        <f t="shared" si="45"/>
        <v>0.547752808988764</v>
      </c>
    </row>
    <row r="558" spans="1:10" ht="12.75">
      <c r="A558" s="9" t="s">
        <v>306</v>
      </c>
      <c r="B558" s="300">
        <v>79</v>
      </c>
      <c r="C558" s="189">
        <v>109</v>
      </c>
      <c r="D558" s="222">
        <v>105</v>
      </c>
      <c r="E558" s="189">
        <v>85</v>
      </c>
      <c r="F558" s="190">
        <v>353</v>
      </c>
      <c r="G558" s="175">
        <v>15</v>
      </c>
      <c r="H558" s="198">
        <f t="shared" si="46"/>
        <v>368</v>
      </c>
      <c r="I558" s="175">
        <v>185</v>
      </c>
      <c r="J558" s="441">
        <f t="shared" si="45"/>
        <v>0.5027173913043478</v>
      </c>
    </row>
    <row r="559" spans="1:10" ht="12.75">
      <c r="A559" s="9" t="s">
        <v>307</v>
      </c>
      <c r="B559" s="300">
        <v>40</v>
      </c>
      <c r="C559" s="189">
        <v>57</v>
      </c>
      <c r="D559" s="222">
        <v>53</v>
      </c>
      <c r="E559" s="189">
        <v>46</v>
      </c>
      <c r="F559" s="190">
        <v>126</v>
      </c>
      <c r="G559" s="175">
        <v>0</v>
      </c>
      <c r="H559" s="198">
        <f t="shared" si="46"/>
        <v>126</v>
      </c>
      <c r="I559" s="175">
        <v>100</v>
      </c>
      <c r="J559" s="441">
        <f t="shared" si="45"/>
        <v>0.7936507936507936</v>
      </c>
    </row>
    <row r="560" spans="1:10" ht="12.75">
      <c r="A560" s="9" t="s">
        <v>308</v>
      </c>
      <c r="B560" s="300">
        <v>34</v>
      </c>
      <c r="C560" s="189">
        <v>53</v>
      </c>
      <c r="D560" s="222">
        <v>35</v>
      </c>
      <c r="E560" s="189">
        <v>52</v>
      </c>
      <c r="F560" s="190">
        <v>101</v>
      </c>
      <c r="G560" s="175">
        <v>0</v>
      </c>
      <c r="H560" s="198">
        <v>101</v>
      </c>
      <c r="I560" s="175">
        <v>88</v>
      </c>
      <c r="J560" s="441">
        <f t="shared" si="45"/>
        <v>0.8712871287128713</v>
      </c>
    </row>
    <row r="561" spans="1:10" ht="12.75">
      <c r="A561" s="9" t="s">
        <v>57</v>
      </c>
      <c r="B561" s="300">
        <v>188</v>
      </c>
      <c r="C561" s="191">
        <v>284</v>
      </c>
      <c r="D561" s="222">
        <v>232</v>
      </c>
      <c r="E561" s="189">
        <v>243</v>
      </c>
      <c r="F561" s="234"/>
      <c r="G561" s="199"/>
      <c r="H561" s="310"/>
      <c r="I561" s="175">
        <v>484</v>
      </c>
      <c r="J561" s="459"/>
    </row>
    <row r="562" spans="1:10" ht="12.75">
      <c r="A562" s="32" t="s">
        <v>2</v>
      </c>
      <c r="B562" s="357">
        <f aca="true" t="shared" si="47" ref="B562:I562">SUM(B547:B561)</f>
        <v>1360</v>
      </c>
      <c r="C562" s="306">
        <f t="shared" si="47"/>
        <v>1787</v>
      </c>
      <c r="D562" s="185">
        <f t="shared" si="47"/>
        <v>1686</v>
      </c>
      <c r="E562" s="311">
        <f t="shared" si="47"/>
        <v>1480</v>
      </c>
      <c r="F562" s="311">
        <f t="shared" si="47"/>
        <v>4441</v>
      </c>
      <c r="G562" s="185">
        <f t="shared" si="47"/>
        <v>213</v>
      </c>
      <c r="H562" s="185">
        <f t="shared" si="47"/>
        <v>4654</v>
      </c>
      <c r="I562" s="185">
        <f t="shared" si="47"/>
        <v>3232</v>
      </c>
      <c r="J562" s="410">
        <f t="shared" si="45"/>
        <v>0.6944563816072196</v>
      </c>
    </row>
    <row r="563" spans="1:10" ht="13.5" thickBot="1">
      <c r="A563" s="36"/>
      <c r="B563" s="293"/>
      <c r="C563" s="293"/>
      <c r="D563" s="293"/>
      <c r="E563" s="293"/>
      <c r="F563" s="203"/>
      <c r="G563" s="203"/>
      <c r="H563" s="203"/>
      <c r="I563" s="203"/>
      <c r="J563" s="431"/>
    </row>
    <row r="564" spans="1:10" ht="13.5" thickBot="1">
      <c r="A564" s="18" t="s">
        <v>75</v>
      </c>
      <c r="B564" s="432"/>
      <c r="C564" s="432"/>
      <c r="D564" s="432"/>
      <c r="E564" s="432"/>
      <c r="F564" s="434"/>
      <c r="G564" s="434"/>
      <c r="H564" s="434"/>
      <c r="I564" s="434"/>
      <c r="J564" s="435"/>
    </row>
    <row r="565" spans="1:10" ht="12.75">
      <c r="A565" s="86" t="s">
        <v>644</v>
      </c>
      <c r="B565" s="358">
        <v>197</v>
      </c>
      <c r="C565" s="221">
        <v>99</v>
      </c>
      <c r="D565" s="167">
        <v>159</v>
      </c>
      <c r="E565" s="188">
        <v>132</v>
      </c>
      <c r="F565" s="188">
        <v>580</v>
      </c>
      <c r="G565" s="169">
        <v>38</v>
      </c>
      <c r="H565" s="209">
        <f aca="true" t="shared" si="48" ref="H565:H573">IF(G565&lt;&gt;0,G565+F565,"")</f>
        <v>618</v>
      </c>
      <c r="I565" s="169">
        <v>297</v>
      </c>
      <c r="J565" s="415">
        <f>IF(I565&lt;&gt;0,I565/H565,"")</f>
        <v>0.48058252427184467</v>
      </c>
    </row>
    <row r="566" spans="1:10" ht="12.75">
      <c r="A566" s="86" t="s">
        <v>114</v>
      </c>
      <c r="B566" s="359">
        <v>216</v>
      </c>
      <c r="C566" s="222">
        <v>95</v>
      </c>
      <c r="D566" s="173">
        <v>127</v>
      </c>
      <c r="E566" s="190">
        <v>183</v>
      </c>
      <c r="F566" s="190">
        <v>552</v>
      </c>
      <c r="G566" s="175">
        <v>18</v>
      </c>
      <c r="H566" s="198">
        <f t="shared" si="48"/>
        <v>570</v>
      </c>
      <c r="I566" s="175">
        <v>317</v>
      </c>
      <c r="J566" s="415">
        <f aca="true" t="shared" si="49" ref="J566:J573">IF(I566&lt;&gt;0,I566/H566,"")</f>
        <v>0.5561403508771929</v>
      </c>
    </row>
    <row r="567" spans="1:10" ht="12.75">
      <c r="A567" s="86" t="s">
        <v>116</v>
      </c>
      <c r="B567" s="359">
        <v>146</v>
      </c>
      <c r="C567" s="222">
        <v>80</v>
      </c>
      <c r="D567" s="173">
        <v>91</v>
      </c>
      <c r="E567" s="190">
        <v>133</v>
      </c>
      <c r="F567" s="190">
        <v>378</v>
      </c>
      <c r="G567" s="175">
        <v>16</v>
      </c>
      <c r="H567" s="198">
        <f t="shared" si="48"/>
        <v>394</v>
      </c>
      <c r="I567" s="175">
        <v>228</v>
      </c>
      <c r="J567" s="415">
        <f>IF(I567&lt;&gt;0,I567/H567,"")</f>
        <v>0.5786802030456852</v>
      </c>
    </row>
    <row r="568" spans="1:10" ht="12.75">
      <c r="A568" s="86" t="s">
        <v>109</v>
      </c>
      <c r="B568" s="359">
        <v>108</v>
      </c>
      <c r="C568" s="222">
        <v>73</v>
      </c>
      <c r="D568" s="173">
        <v>119</v>
      </c>
      <c r="E568" s="190">
        <v>60</v>
      </c>
      <c r="F568" s="190">
        <v>297</v>
      </c>
      <c r="G568" s="175">
        <v>25</v>
      </c>
      <c r="H568" s="198">
        <f t="shared" si="48"/>
        <v>322</v>
      </c>
      <c r="I568" s="175">
        <v>188</v>
      </c>
      <c r="J568" s="415">
        <f t="shared" si="49"/>
        <v>0.5838509316770186</v>
      </c>
    </row>
    <row r="569" spans="1:10" ht="12.75">
      <c r="A569" s="86" t="s">
        <v>115</v>
      </c>
      <c r="B569" s="359">
        <v>141</v>
      </c>
      <c r="C569" s="222">
        <v>152</v>
      </c>
      <c r="D569" s="173">
        <v>134</v>
      </c>
      <c r="E569" s="190">
        <v>160</v>
      </c>
      <c r="F569" s="190">
        <v>444</v>
      </c>
      <c r="G569" s="175">
        <v>25</v>
      </c>
      <c r="H569" s="198">
        <f t="shared" si="48"/>
        <v>469</v>
      </c>
      <c r="I569" s="175">
        <v>298</v>
      </c>
      <c r="J569" s="415">
        <f t="shared" si="49"/>
        <v>0.6353944562899787</v>
      </c>
    </row>
    <row r="570" spans="1:10" ht="12.75">
      <c r="A570" s="86" t="s">
        <v>110</v>
      </c>
      <c r="B570" s="359">
        <v>45</v>
      </c>
      <c r="C570" s="222">
        <v>51</v>
      </c>
      <c r="D570" s="173">
        <v>45</v>
      </c>
      <c r="E570" s="190">
        <v>52</v>
      </c>
      <c r="F570" s="190">
        <v>123</v>
      </c>
      <c r="G570" s="175">
        <v>2</v>
      </c>
      <c r="H570" s="198">
        <f t="shared" si="48"/>
        <v>125</v>
      </c>
      <c r="I570" s="175">
        <v>101</v>
      </c>
      <c r="J570" s="419">
        <f>IF(I570&lt;&gt;0,I570/H570,"")</f>
        <v>0.808</v>
      </c>
    </row>
    <row r="571" spans="1:10" ht="12.75">
      <c r="A571" s="86" t="s">
        <v>113</v>
      </c>
      <c r="B571" s="359">
        <v>32</v>
      </c>
      <c r="C571" s="222">
        <v>24</v>
      </c>
      <c r="D571" s="173">
        <v>16</v>
      </c>
      <c r="E571" s="190">
        <v>41</v>
      </c>
      <c r="F571" s="190">
        <v>63</v>
      </c>
      <c r="G571" s="175">
        <v>5</v>
      </c>
      <c r="H571" s="198">
        <f t="shared" si="48"/>
        <v>68</v>
      </c>
      <c r="I571" s="175">
        <v>56</v>
      </c>
      <c r="J571" s="415">
        <f>IF(I571&lt;&gt;0,I571/H571,"")</f>
        <v>0.8235294117647058</v>
      </c>
    </row>
    <row r="572" spans="1:10" ht="12.75">
      <c r="A572" s="86" t="s">
        <v>112</v>
      </c>
      <c r="B572" s="359">
        <v>63</v>
      </c>
      <c r="C572" s="222">
        <v>23</v>
      </c>
      <c r="D572" s="173">
        <v>45</v>
      </c>
      <c r="E572" s="190">
        <v>40</v>
      </c>
      <c r="F572" s="190">
        <v>143</v>
      </c>
      <c r="G572" s="175">
        <v>6</v>
      </c>
      <c r="H572" s="198">
        <f t="shared" si="48"/>
        <v>149</v>
      </c>
      <c r="I572" s="175">
        <v>86</v>
      </c>
      <c r="J572" s="415">
        <f>IF(I572&lt;&gt;0,I572/H572,"")</f>
        <v>0.5771812080536913</v>
      </c>
    </row>
    <row r="573" spans="1:10" ht="12.75">
      <c r="A573" s="86" t="s">
        <v>111</v>
      </c>
      <c r="B573" s="359">
        <v>48</v>
      </c>
      <c r="C573" s="222">
        <v>61</v>
      </c>
      <c r="D573" s="173">
        <v>85</v>
      </c>
      <c r="E573" s="190">
        <v>24</v>
      </c>
      <c r="F573" s="190">
        <v>246</v>
      </c>
      <c r="G573" s="175">
        <v>18</v>
      </c>
      <c r="H573" s="198">
        <f t="shared" si="48"/>
        <v>264</v>
      </c>
      <c r="I573" s="175">
        <v>112</v>
      </c>
      <c r="J573" s="415">
        <f t="shared" si="49"/>
        <v>0.42424242424242425</v>
      </c>
    </row>
    <row r="574" spans="1:10" ht="12.75">
      <c r="A574" s="86" t="s">
        <v>57</v>
      </c>
      <c r="B574" s="360">
        <v>270</v>
      </c>
      <c r="C574" s="222">
        <v>226</v>
      </c>
      <c r="D574" s="186">
        <v>249</v>
      </c>
      <c r="E574" s="190">
        <v>243</v>
      </c>
      <c r="F574" s="234"/>
      <c r="G574" s="199"/>
      <c r="H574" s="200"/>
      <c r="I574" s="175">
        <v>500</v>
      </c>
      <c r="J574" s="414"/>
    </row>
    <row r="575" spans="1:10" ht="12.75">
      <c r="A575" s="32" t="s">
        <v>2</v>
      </c>
      <c r="B575" s="185">
        <f aca="true" t="shared" si="50" ref="B575:I575">SUM(B565:B574)</f>
        <v>1266</v>
      </c>
      <c r="C575" s="185">
        <f t="shared" si="50"/>
        <v>884</v>
      </c>
      <c r="D575" s="185">
        <f t="shared" si="50"/>
        <v>1070</v>
      </c>
      <c r="E575" s="185">
        <f t="shared" si="50"/>
        <v>1068</v>
      </c>
      <c r="F575" s="185">
        <f t="shared" si="50"/>
        <v>2826</v>
      </c>
      <c r="G575" s="185">
        <f t="shared" si="50"/>
        <v>153</v>
      </c>
      <c r="H575" s="185">
        <f t="shared" si="50"/>
        <v>2979</v>
      </c>
      <c r="I575" s="185">
        <f t="shared" si="50"/>
        <v>2183</v>
      </c>
      <c r="J575" s="410">
        <f>IF(H575&lt;&gt;0,I575/H575,"")</f>
        <v>0.7327962403491104</v>
      </c>
    </row>
    <row r="576" spans="1:10" ht="13.5" thickBot="1">
      <c r="A576" s="35"/>
      <c r="B576" s="293"/>
      <c r="C576" s="293"/>
      <c r="D576" s="293"/>
      <c r="E576" s="293"/>
      <c r="F576" s="203"/>
      <c r="G576" s="203"/>
      <c r="H576" s="203"/>
      <c r="I576" s="203"/>
      <c r="J576" s="431"/>
    </row>
    <row r="577" spans="1:10" ht="13.5" thickBot="1">
      <c r="A577" s="18" t="s">
        <v>76</v>
      </c>
      <c r="B577" s="432"/>
      <c r="C577" s="432"/>
      <c r="D577" s="432"/>
      <c r="E577" s="432"/>
      <c r="F577" s="434"/>
      <c r="G577" s="434"/>
      <c r="H577" s="434"/>
      <c r="I577" s="434"/>
      <c r="J577" s="435"/>
    </row>
    <row r="578" spans="1:10" ht="12.75">
      <c r="A578" s="86" t="s">
        <v>645</v>
      </c>
      <c r="B578" s="358">
        <v>14</v>
      </c>
      <c r="C578" s="181">
        <v>6</v>
      </c>
      <c r="D578" s="167">
        <v>16</v>
      </c>
      <c r="E578" s="188">
        <v>4</v>
      </c>
      <c r="F578" s="169">
        <v>29</v>
      </c>
      <c r="G578" s="169">
        <v>0</v>
      </c>
      <c r="H578" s="198">
        <v>29</v>
      </c>
      <c r="I578" s="169">
        <v>20</v>
      </c>
      <c r="J578" s="440">
        <f aca="true" t="shared" si="51" ref="J578:J596">IF(H578&lt;&gt;0,I578/H578,"")</f>
        <v>0.6896551724137931</v>
      </c>
    </row>
    <row r="579" spans="1:10" ht="12.75">
      <c r="A579" s="86" t="s">
        <v>646</v>
      </c>
      <c r="B579" s="359">
        <v>36</v>
      </c>
      <c r="C579" s="183">
        <v>11</v>
      </c>
      <c r="D579" s="173">
        <v>13</v>
      </c>
      <c r="E579" s="190">
        <v>34</v>
      </c>
      <c r="F579" s="175">
        <v>63</v>
      </c>
      <c r="G579" s="175">
        <v>1</v>
      </c>
      <c r="H579" s="198">
        <f aca="true" t="shared" si="52" ref="H579:H595">IF(G579&lt;&gt;0,G579+F579,"")</f>
        <v>64</v>
      </c>
      <c r="I579" s="175">
        <v>47</v>
      </c>
      <c r="J579" s="441">
        <f t="shared" si="51"/>
        <v>0.734375</v>
      </c>
    </row>
    <row r="580" spans="1:10" ht="12.75">
      <c r="A580" s="86" t="s">
        <v>647</v>
      </c>
      <c r="B580" s="359">
        <v>303</v>
      </c>
      <c r="C580" s="183">
        <v>176</v>
      </c>
      <c r="D580" s="173">
        <v>268</v>
      </c>
      <c r="E580" s="190">
        <v>209</v>
      </c>
      <c r="F580" s="175">
        <v>782</v>
      </c>
      <c r="G580" s="175">
        <v>48</v>
      </c>
      <c r="H580" s="198">
        <f t="shared" si="52"/>
        <v>830</v>
      </c>
      <c r="I580" s="175">
        <v>497</v>
      </c>
      <c r="J580" s="441">
        <f t="shared" si="51"/>
        <v>0.5987951807228916</v>
      </c>
    </row>
    <row r="581" spans="1:10" ht="12.75">
      <c r="A581" s="86" t="s">
        <v>648</v>
      </c>
      <c r="B581" s="359">
        <v>87</v>
      </c>
      <c r="C581" s="183">
        <v>62</v>
      </c>
      <c r="D581" s="173">
        <v>76</v>
      </c>
      <c r="E581" s="190">
        <v>71</v>
      </c>
      <c r="F581" s="175">
        <v>245</v>
      </c>
      <c r="G581" s="175">
        <v>15</v>
      </c>
      <c r="H581" s="198">
        <f t="shared" si="52"/>
        <v>260</v>
      </c>
      <c r="I581" s="175">
        <v>153</v>
      </c>
      <c r="J581" s="441">
        <f t="shared" si="51"/>
        <v>0.5884615384615385</v>
      </c>
    </row>
    <row r="582" spans="1:10" ht="12.75">
      <c r="A582" s="86" t="s">
        <v>649</v>
      </c>
      <c r="B582" s="359">
        <v>84</v>
      </c>
      <c r="C582" s="183">
        <v>47</v>
      </c>
      <c r="D582" s="173">
        <v>76</v>
      </c>
      <c r="E582" s="190">
        <v>54</v>
      </c>
      <c r="F582" s="175">
        <v>190</v>
      </c>
      <c r="G582" s="175">
        <v>7</v>
      </c>
      <c r="H582" s="198">
        <f t="shared" si="52"/>
        <v>197</v>
      </c>
      <c r="I582" s="175">
        <v>132</v>
      </c>
      <c r="J582" s="441">
        <f t="shared" si="51"/>
        <v>0.6700507614213198</v>
      </c>
    </row>
    <row r="583" spans="1:10" ht="12.75">
      <c r="A583" s="86" t="s">
        <v>650</v>
      </c>
      <c r="B583" s="359">
        <v>85</v>
      </c>
      <c r="C583" s="183">
        <v>63</v>
      </c>
      <c r="D583" s="173">
        <v>72</v>
      </c>
      <c r="E583" s="190">
        <v>76</v>
      </c>
      <c r="F583" s="175">
        <v>243</v>
      </c>
      <c r="G583" s="175">
        <v>24</v>
      </c>
      <c r="H583" s="198">
        <f t="shared" si="52"/>
        <v>267</v>
      </c>
      <c r="I583" s="175">
        <v>148</v>
      </c>
      <c r="J583" s="441">
        <f t="shared" si="51"/>
        <v>0.5543071161048689</v>
      </c>
    </row>
    <row r="584" spans="1:10" ht="12.75">
      <c r="A584" s="86" t="s">
        <v>651</v>
      </c>
      <c r="B584" s="359">
        <v>158</v>
      </c>
      <c r="C584" s="183">
        <v>145</v>
      </c>
      <c r="D584" s="173">
        <v>172</v>
      </c>
      <c r="E584" s="190">
        <v>129</v>
      </c>
      <c r="F584" s="175">
        <v>640</v>
      </c>
      <c r="G584" s="175">
        <v>51</v>
      </c>
      <c r="H584" s="198">
        <f t="shared" si="52"/>
        <v>691</v>
      </c>
      <c r="I584" s="175">
        <v>307</v>
      </c>
      <c r="J584" s="441">
        <f t="shared" si="51"/>
        <v>0.4442836468885673</v>
      </c>
    </row>
    <row r="585" spans="1:10" ht="12.75">
      <c r="A585" s="86" t="s">
        <v>652</v>
      </c>
      <c r="B585" s="359">
        <v>321</v>
      </c>
      <c r="C585" s="183">
        <v>212</v>
      </c>
      <c r="D585" s="173">
        <v>322</v>
      </c>
      <c r="E585" s="190">
        <v>211</v>
      </c>
      <c r="F585" s="175">
        <v>1045</v>
      </c>
      <c r="G585" s="175">
        <v>90</v>
      </c>
      <c r="H585" s="198">
        <f t="shared" si="52"/>
        <v>1135</v>
      </c>
      <c r="I585" s="175">
        <v>546</v>
      </c>
      <c r="J585" s="441">
        <f t="shared" si="51"/>
        <v>0.48105726872246696</v>
      </c>
    </row>
    <row r="586" spans="1:10" ht="12.75">
      <c r="A586" s="86" t="s">
        <v>653</v>
      </c>
      <c r="B586" s="359">
        <v>235</v>
      </c>
      <c r="C586" s="183">
        <v>204</v>
      </c>
      <c r="D586" s="173">
        <v>294</v>
      </c>
      <c r="E586" s="190">
        <v>143</v>
      </c>
      <c r="F586" s="175">
        <v>877</v>
      </c>
      <c r="G586" s="175">
        <v>72</v>
      </c>
      <c r="H586" s="198">
        <f t="shared" si="52"/>
        <v>949</v>
      </c>
      <c r="I586" s="175">
        <v>448</v>
      </c>
      <c r="J586" s="441">
        <f t="shared" si="51"/>
        <v>0.4720758693361433</v>
      </c>
    </row>
    <row r="587" spans="1:10" ht="12.75">
      <c r="A587" s="86" t="s">
        <v>654</v>
      </c>
      <c r="B587" s="359">
        <v>235</v>
      </c>
      <c r="C587" s="183">
        <v>172</v>
      </c>
      <c r="D587" s="173">
        <v>246</v>
      </c>
      <c r="E587" s="190">
        <v>155</v>
      </c>
      <c r="F587" s="175">
        <v>852</v>
      </c>
      <c r="G587" s="175">
        <v>58</v>
      </c>
      <c r="H587" s="198">
        <f t="shared" si="52"/>
        <v>910</v>
      </c>
      <c r="I587" s="175">
        <v>410</v>
      </c>
      <c r="J587" s="441">
        <f t="shared" si="51"/>
        <v>0.45054945054945056</v>
      </c>
    </row>
    <row r="588" spans="1:10" ht="12.75">
      <c r="A588" s="86" t="s">
        <v>655</v>
      </c>
      <c r="B588" s="359">
        <v>302</v>
      </c>
      <c r="C588" s="183">
        <v>227</v>
      </c>
      <c r="D588" s="173">
        <v>316</v>
      </c>
      <c r="E588" s="190">
        <v>216</v>
      </c>
      <c r="F588" s="175">
        <v>992</v>
      </c>
      <c r="G588" s="175">
        <v>73</v>
      </c>
      <c r="H588" s="198">
        <f t="shared" si="52"/>
        <v>1065</v>
      </c>
      <c r="I588" s="175">
        <v>540</v>
      </c>
      <c r="J588" s="441">
        <f t="shared" si="51"/>
        <v>0.5070422535211268</v>
      </c>
    </row>
    <row r="589" spans="1:10" ht="12.75">
      <c r="A589" s="86" t="s">
        <v>656</v>
      </c>
      <c r="B589" s="359">
        <v>218</v>
      </c>
      <c r="C589" s="183">
        <v>181</v>
      </c>
      <c r="D589" s="173">
        <v>238</v>
      </c>
      <c r="E589" s="190">
        <v>161</v>
      </c>
      <c r="F589" s="175">
        <v>755</v>
      </c>
      <c r="G589" s="175">
        <v>45</v>
      </c>
      <c r="H589" s="198">
        <f t="shared" si="52"/>
        <v>800</v>
      </c>
      <c r="I589" s="175">
        <v>403</v>
      </c>
      <c r="J589" s="441">
        <f t="shared" si="51"/>
        <v>0.50375</v>
      </c>
    </row>
    <row r="590" spans="1:10" ht="12.75">
      <c r="A590" s="86" t="s">
        <v>657</v>
      </c>
      <c r="B590" s="359">
        <v>246</v>
      </c>
      <c r="C590" s="183">
        <v>208</v>
      </c>
      <c r="D590" s="173">
        <v>266</v>
      </c>
      <c r="E590" s="190">
        <v>187</v>
      </c>
      <c r="F590" s="175">
        <v>784</v>
      </c>
      <c r="G590" s="175">
        <v>72</v>
      </c>
      <c r="H590" s="198">
        <f t="shared" si="52"/>
        <v>856</v>
      </c>
      <c r="I590" s="175">
        <v>461</v>
      </c>
      <c r="J590" s="441">
        <f t="shared" si="51"/>
        <v>0.5385514018691588</v>
      </c>
    </row>
    <row r="591" spans="1:10" ht="12.75">
      <c r="A591" s="86" t="s">
        <v>658</v>
      </c>
      <c r="B591" s="359">
        <v>432</v>
      </c>
      <c r="C591" s="183">
        <v>339</v>
      </c>
      <c r="D591" s="173">
        <v>480</v>
      </c>
      <c r="E591" s="190">
        <v>295</v>
      </c>
      <c r="F591" s="175">
        <v>1548</v>
      </c>
      <c r="G591" s="175">
        <v>161</v>
      </c>
      <c r="H591" s="198">
        <f t="shared" si="52"/>
        <v>1709</v>
      </c>
      <c r="I591" s="175">
        <v>784</v>
      </c>
      <c r="J591" s="441">
        <f t="shared" si="51"/>
        <v>0.4587478057343476</v>
      </c>
    </row>
    <row r="592" spans="1:10" ht="12.75">
      <c r="A592" s="86" t="s">
        <v>659</v>
      </c>
      <c r="B592" s="359">
        <v>297</v>
      </c>
      <c r="C592" s="183">
        <v>255</v>
      </c>
      <c r="D592" s="173">
        <v>320</v>
      </c>
      <c r="E592" s="190">
        <v>232</v>
      </c>
      <c r="F592" s="175">
        <v>1137</v>
      </c>
      <c r="G592" s="175">
        <v>73</v>
      </c>
      <c r="H592" s="198">
        <f t="shared" si="52"/>
        <v>1210</v>
      </c>
      <c r="I592" s="175">
        <v>557</v>
      </c>
      <c r="J592" s="441">
        <f t="shared" si="51"/>
        <v>0.46033057851239667</v>
      </c>
    </row>
    <row r="593" spans="1:10" ht="12.75">
      <c r="A593" s="86" t="s">
        <v>660</v>
      </c>
      <c r="B593" s="359">
        <v>46</v>
      </c>
      <c r="C593" s="183">
        <v>16</v>
      </c>
      <c r="D593" s="173">
        <v>33</v>
      </c>
      <c r="E593" s="190">
        <v>29</v>
      </c>
      <c r="F593" s="175">
        <v>94</v>
      </c>
      <c r="G593" s="175">
        <v>0</v>
      </c>
      <c r="H593" s="198">
        <v>94</v>
      </c>
      <c r="I593" s="175">
        <v>64</v>
      </c>
      <c r="J593" s="441">
        <f t="shared" si="51"/>
        <v>0.6808510638297872</v>
      </c>
    </row>
    <row r="594" spans="1:10" ht="12.75">
      <c r="A594" s="86" t="s">
        <v>661</v>
      </c>
      <c r="B594" s="359">
        <v>41</v>
      </c>
      <c r="C594" s="183">
        <v>19</v>
      </c>
      <c r="D594" s="173">
        <v>26</v>
      </c>
      <c r="E594" s="190">
        <v>34</v>
      </c>
      <c r="F594" s="175">
        <v>86</v>
      </c>
      <c r="G594" s="175">
        <v>0</v>
      </c>
      <c r="H594" s="198">
        <v>86</v>
      </c>
      <c r="I594" s="175">
        <v>61</v>
      </c>
      <c r="J594" s="441">
        <f t="shared" si="51"/>
        <v>0.7093023255813954</v>
      </c>
    </row>
    <row r="595" spans="1:10" ht="12.75">
      <c r="A595" s="86" t="s">
        <v>775</v>
      </c>
      <c r="B595" s="360">
        <v>744</v>
      </c>
      <c r="C595" s="183">
        <v>750</v>
      </c>
      <c r="D595" s="186">
        <v>847</v>
      </c>
      <c r="E595" s="190">
        <v>654</v>
      </c>
      <c r="F595" s="309"/>
      <c r="G595" s="309"/>
      <c r="H595" s="310">
        <f t="shared" si="52"/>
      </c>
      <c r="I595" s="175">
        <v>1520</v>
      </c>
      <c r="J595" s="452"/>
    </row>
    <row r="596" spans="1:10" ht="12.75">
      <c r="A596" s="32" t="s">
        <v>2</v>
      </c>
      <c r="B596" s="330">
        <f aca="true" t="shared" si="53" ref="B596:I596">SUM(B578:B595)</f>
        <v>3884</v>
      </c>
      <c r="C596" s="185">
        <f t="shared" si="53"/>
        <v>3093</v>
      </c>
      <c r="D596" s="185">
        <f t="shared" si="53"/>
        <v>4081</v>
      </c>
      <c r="E596" s="185">
        <f t="shared" si="53"/>
        <v>2894</v>
      </c>
      <c r="F596" s="185">
        <f t="shared" si="53"/>
        <v>10362</v>
      </c>
      <c r="G596" s="185">
        <f t="shared" si="53"/>
        <v>790</v>
      </c>
      <c r="H596" s="185">
        <f t="shared" si="53"/>
        <v>11152</v>
      </c>
      <c r="I596" s="185">
        <f t="shared" si="53"/>
        <v>7098</v>
      </c>
      <c r="J596" s="410">
        <f t="shared" si="51"/>
        <v>0.6364777618364419</v>
      </c>
    </row>
    <row r="597" spans="1:10" ht="13.5" thickBot="1">
      <c r="A597" s="78"/>
      <c r="B597" s="293"/>
      <c r="C597" s="293"/>
      <c r="D597" s="293"/>
      <c r="E597" s="293"/>
      <c r="F597" s="203"/>
      <c r="G597" s="203"/>
      <c r="H597" s="203"/>
      <c r="I597" s="203"/>
      <c r="J597" s="431"/>
    </row>
    <row r="598" spans="1:10" ht="13.5" thickBot="1">
      <c r="A598" s="18" t="s">
        <v>77</v>
      </c>
      <c r="B598" s="432"/>
      <c r="C598" s="432"/>
      <c r="D598" s="432"/>
      <c r="E598" s="432"/>
      <c r="F598" s="434"/>
      <c r="G598" s="434"/>
      <c r="H598" s="434"/>
      <c r="I598" s="434"/>
      <c r="J598" s="435"/>
    </row>
    <row r="599" spans="1:10" ht="12.75">
      <c r="A599" s="86" t="s">
        <v>149</v>
      </c>
      <c r="B599" s="358">
        <v>90</v>
      </c>
      <c r="C599" s="181">
        <v>171</v>
      </c>
      <c r="D599" s="167">
        <v>115</v>
      </c>
      <c r="E599" s="188">
        <v>146</v>
      </c>
      <c r="F599" s="169">
        <v>496</v>
      </c>
      <c r="G599" s="169">
        <v>37</v>
      </c>
      <c r="H599" s="209">
        <f>IF(G599&lt;&gt;0,G599+F599,"")</f>
        <v>533</v>
      </c>
      <c r="I599" s="169">
        <v>270</v>
      </c>
      <c r="J599" s="440">
        <f aca="true" t="shared" si="54" ref="J599:J618">IF(H599&lt;&gt;0,I599/H599,"")</f>
        <v>0.5065666041275797</v>
      </c>
    </row>
    <row r="600" spans="1:10" ht="12.75">
      <c r="A600" s="86" t="s">
        <v>150</v>
      </c>
      <c r="B600" s="359">
        <v>120</v>
      </c>
      <c r="C600" s="183">
        <v>158</v>
      </c>
      <c r="D600" s="173">
        <v>125</v>
      </c>
      <c r="E600" s="190">
        <v>152</v>
      </c>
      <c r="F600" s="175">
        <v>507</v>
      </c>
      <c r="G600" s="175">
        <v>39</v>
      </c>
      <c r="H600" s="198">
        <f aca="true" t="shared" si="55" ref="H600:H617">IF(G600&lt;&gt;0,G600+F600,"")</f>
        <v>546</v>
      </c>
      <c r="I600" s="175">
        <v>282</v>
      </c>
      <c r="J600" s="441">
        <f t="shared" si="54"/>
        <v>0.5164835164835165</v>
      </c>
    </row>
    <row r="601" spans="1:10" ht="12.75">
      <c r="A601" s="86" t="s">
        <v>151</v>
      </c>
      <c r="B601" s="359">
        <v>119</v>
      </c>
      <c r="C601" s="183">
        <v>123</v>
      </c>
      <c r="D601" s="173">
        <v>111</v>
      </c>
      <c r="E601" s="190">
        <v>131</v>
      </c>
      <c r="F601" s="175">
        <v>415</v>
      </c>
      <c r="G601" s="175">
        <v>27</v>
      </c>
      <c r="H601" s="198">
        <f t="shared" si="55"/>
        <v>442</v>
      </c>
      <c r="I601" s="175">
        <v>247</v>
      </c>
      <c r="J601" s="441">
        <f t="shared" si="54"/>
        <v>0.5588235294117647</v>
      </c>
    </row>
    <row r="602" spans="1:10" ht="12.75">
      <c r="A602" s="86" t="s">
        <v>152</v>
      </c>
      <c r="B602" s="359">
        <v>93</v>
      </c>
      <c r="C602" s="183">
        <v>137</v>
      </c>
      <c r="D602" s="173">
        <v>124</v>
      </c>
      <c r="E602" s="190">
        <v>107</v>
      </c>
      <c r="F602" s="175">
        <v>388</v>
      </c>
      <c r="G602" s="175">
        <v>30</v>
      </c>
      <c r="H602" s="198">
        <f t="shared" si="55"/>
        <v>418</v>
      </c>
      <c r="I602" s="175">
        <v>235</v>
      </c>
      <c r="J602" s="441">
        <f t="shared" si="54"/>
        <v>0.562200956937799</v>
      </c>
    </row>
    <row r="603" spans="1:10" ht="12.75">
      <c r="A603" s="86" t="s">
        <v>153</v>
      </c>
      <c r="B603" s="359">
        <v>94</v>
      </c>
      <c r="C603" s="183">
        <v>147</v>
      </c>
      <c r="D603" s="173">
        <v>116</v>
      </c>
      <c r="E603" s="190">
        <v>122</v>
      </c>
      <c r="F603" s="175">
        <v>453</v>
      </c>
      <c r="G603" s="175">
        <v>21</v>
      </c>
      <c r="H603" s="198">
        <f t="shared" si="55"/>
        <v>474</v>
      </c>
      <c r="I603" s="175">
        <v>248</v>
      </c>
      <c r="J603" s="441">
        <f t="shared" si="54"/>
        <v>0.5232067510548524</v>
      </c>
    </row>
    <row r="604" spans="1:10" ht="12.75">
      <c r="A604" s="86" t="s">
        <v>662</v>
      </c>
      <c r="B604" s="359">
        <v>40</v>
      </c>
      <c r="C604" s="183">
        <v>36</v>
      </c>
      <c r="D604" s="173">
        <v>35</v>
      </c>
      <c r="E604" s="190">
        <v>38</v>
      </c>
      <c r="F604" s="175">
        <v>139</v>
      </c>
      <c r="G604" s="175">
        <v>6</v>
      </c>
      <c r="H604" s="198">
        <f t="shared" si="55"/>
        <v>145</v>
      </c>
      <c r="I604" s="175">
        <v>79</v>
      </c>
      <c r="J604" s="441">
        <f t="shared" si="54"/>
        <v>0.5448275862068965</v>
      </c>
    </row>
    <row r="605" spans="1:10" ht="12.75">
      <c r="A605" s="86" t="s">
        <v>663</v>
      </c>
      <c r="B605" s="359">
        <v>46</v>
      </c>
      <c r="C605" s="183">
        <v>126</v>
      </c>
      <c r="D605" s="173">
        <v>72</v>
      </c>
      <c r="E605" s="190">
        <v>100</v>
      </c>
      <c r="F605" s="175">
        <v>281</v>
      </c>
      <c r="G605" s="175">
        <v>9</v>
      </c>
      <c r="H605" s="198">
        <f t="shared" si="55"/>
        <v>290</v>
      </c>
      <c r="I605" s="175">
        <v>173</v>
      </c>
      <c r="J605" s="441">
        <f t="shared" si="54"/>
        <v>0.596551724137931</v>
      </c>
    </row>
    <row r="606" spans="1:10" ht="12.75">
      <c r="A606" s="86" t="s">
        <v>154</v>
      </c>
      <c r="B606" s="359">
        <v>79</v>
      </c>
      <c r="C606" s="183">
        <v>156</v>
      </c>
      <c r="D606" s="173">
        <v>100</v>
      </c>
      <c r="E606" s="190">
        <v>134</v>
      </c>
      <c r="F606" s="175">
        <v>432</v>
      </c>
      <c r="G606" s="175">
        <v>31</v>
      </c>
      <c r="H606" s="198">
        <f t="shared" si="55"/>
        <v>463</v>
      </c>
      <c r="I606" s="175">
        <v>240</v>
      </c>
      <c r="J606" s="441">
        <f t="shared" si="54"/>
        <v>0.5183585313174947</v>
      </c>
    </row>
    <row r="607" spans="1:10" ht="12.75">
      <c r="A607" s="86" t="s">
        <v>155</v>
      </c>
      <c r="B607" s="359">
        <v>111</v>
      </c>
      <c r="C607" s="183">
        <v>124</v>
      </c>
      <c r="D607" s="173">
        <v>108</v>
      </c>
      <c r="E607" s="190">
        <v>127</v>
      </c>
      <c r="F607" s="175">
        <v>402</v>
      </c>
      <c r="G607" s="175">
        <v>22</v>
      </c>
      <c r="H607" s="198">
        <f t="shared" si="55"/>
        <v>424</v>
      </c>
      <c r="I607" s="175">
        <v>242</v>
      </c>
      <c r="J607" s="441">
        <f t="shared" si="54"/>
        <v>0.5707547169811321</v>
      </c>
    </row>
    <row r="608" spans="1:10" ht="12.75">
      <c r="A608" s="86" t="s">
        <v>156</v>
      </c>
      <c r="B608" s="359">
        <v>123</v>
      </c>
      <c r="C608" s="183">
        <v>181</v>
      </c>
      <c r="D608" s="173">
        <v>120</v>
      </c>
      <c r="E608" s="190">
        <v>184</v>
      </c>
      <c r="F608" s="175">
        <v>572</v>
      </c>
      <c r="G608" s="175">
        <v>37</v>
      </c>
      <c r="H608" s="198">
        <f t="shared" si="55"/>
        <v>609</v>
      </c>
      <c r="I608" s="175">
        <v>319</v>
      </c>
      <c r="J608" s="441">
        <f t="shared" si="54"/>
        <v>0.5238095238095238</v>
      </c>
    </row>
    <row r="609" spans="1:10" ht="12.75">
      <c r="A609" s="86" t="s">
        <v>157</v>
      </c>
      <c r="B609" s="359">
        <v>54</v>
      </c>
      <c r="C609" s="183">
        <v>100</v>
      </c>
      <c r="D609" s="173">
        <v>49</v>
      </c>
      <c r="E609" s="190">
        <v>106</v>
      </c>
      <c r="F609" s="175">
        <v>260</v>
      </c>
      <c r="G609" s="175">
        <v>16</v>
      </c>
      <c r="H609" s="198">
        <f t="shared" si="55"/>
        <v>276</v>
      </c>
      <c r="I609" s="175">
        <v>155</v>
      </c>
      <c r="J609" s="441">
        <f t="shared" si="54"/>
        <v>0.5615942028985508</v>
      </c>
    </row>
    <row r="610" spans="1:10" ht="12.75">
      <c r="A610" s="86" t="s">
        <v>158</v>
      </c>
      <c r="B610" s="359">
        <v>35</v>
      </c>
      <c r="C610" s="183">
        <v>72</v>
      </c>
      <c r="D610" s="173">
        <v>36</v>
      </c>
      <c r="E610" s="190">
        <v>69</v>
      </c>
      <c r="F610" s="175">
        <v>174</v>
      </c>
      <c r="G610" s="175">
        <v>9</v>
      </c>
      <c r="H610" s="198">
        <f t="shared" si="55"/>
        <v>183</v>
      </c>
      <c r="I610" s="175">
        <v>108</v>
      </c>
      <c r="J610" s="441">
        <f t="shared" si="54"/>
        <v>0.5901639344262295</v>
      </c>
    </row>
    <row r="611" spans="1:10" ht="12.75">
      <c r="A611" s="86" t="s">
        <v>664</v>
      </c>
      <c r="B611" s="359">
        <v>14</v>
      </c>
      <c r="C611" s="183">
        <v>26</v>
      </c>
      <c r="D611" s="173">
        <v>18</v>
      </c>
      <c r="E611" s="190">
        <v>22</v>
      </c>
      <c r="F611" s="175">
        <v>63</v>
      </c>
      <c r="G611" s="175">
        <v>1</v>
      </c>
      <c r="H611" s="198">
        <f t="shared" si="55"/>
        <v>64</v>
      </c>
      <c r="I611" s="175">
        <v>40</v>
      </c>
      <c r="J611" s="441">
        <f t="shared" si="54"/>
        <v>0.625</v>
      </c>
    </row>
    <row r="612" spans="1:10" ht="12.75">
      <c r="A612" s="86" t="s">
        <v>374</v>
      </c>
      <c r="B612" s="359">
        <v>59</v>
      </c>
      <c r="C612" s="183">
        <v>119</v>
      </c>
      <c r="D612" s="173">
        <v>61</v>
      </c>
      <c r="E612" s="190">
        <v>117</v>
      </c>
      <c r="F612" s="175">
        <v>304</v>
      </c>
      <c r="G612" s="175">
        <v>13</v>
      </c>
      <c r="H612" s="198">
        <f t="shared" si="55"/>
        <v>317</v>
      </c>
      <c r="I612" s="175">
        <v>187</v>
      </c>
      <c r="J612" s="441">
        <f t="shared" si="54"/>
        <v>0.5899053627760252</v>
      </c>
    </row>
    <row r="613" spans="1:10" ht="12.75">
      <c r="A613" s="86" t="s">
        <v>146</v>
      </c>
      <c r="B613" s="359">
        <v>136</v>
      </c>
      <c r="C613" s="183">
        <v>183</v>
      </c>
      <c r="D613" s="173">
        <v>100</v>
      </c>
      <c r="E613" s="190">
        <v>218</v>
      </c>
      <c r="F613" s="175">
        <v>528</v>
      </c>
      <c r="G613" s="175">
        <v>24</v>
      </c>
      <c r="H613" s="198">
        <f t="shared" si="55"/>
        <v>552</v>
      </c>
      <c r="I613" s="175">
        <v>324</v>
      </c>
      <c r="J613" s="441">
        <f t="shared" si="54"/>
        <v>0.5869565217391305</v>
      </c>
    </row>
    <row r="614" spans="1:10" ht="12.75">
      <c r="A614" s="86" t="s">
        <v>147</v>
      </c>
      <c r="B614" s="359">
        <v>66</v>
      </c>
      <c r="C614" s="183">
        <v>167</v>
      </c>
      <c r="D614" s="173">
        <v>81</v>
      </c>
      <c r="E614" s="190">
        <v>151</v>
      </c>
      <c r="F614" s="175">
        <v>391</v>
      </c>
      <c r="G614" s="175">
        <v>24</v>
      </c>
      <c r="H614" s="198">
        <f t="shared" si="55"/>
        <v>415</v>
      </c>
      <c r="I614" s="175">
        <v>239</v>
      </c>
      <c r="J614" s="441">
        <f t="shared" si="54"/>
        <v>0.5759036144578313</v>
      </c>
    </row>
    <row r="615" spans="1:10" ht="12.75">
      <c r="A615" s="86" t="s">
        <v>148</v>
      </c>
      <c r="B615" s="359">
        <v>60</v>
      </c>
      <c r="C615" s="201">
        <v>108</v>
      </c>
      <c r="D615" s="173">
        <v>81</v>
      </c>
      <c r="E615" s="190">
        <v>90</v>
      </c>
      <c r="F615" s="175">
        <v>272</v>
      </c>
      <c r="G615" s="175">
        <v>21</v>
      </c>
      <c r="H615" s="198">
        <f t="shared" si="55"/>
        <v>293</v>
      </c>
      <c r="I615" s="175">
        <v>173</v>
      </c>
      <c r="J615" s="468">
        <f t="shared" si="54"/>
        <v>0.590443686006826</v>
      </c>
    </row>
    <row r="616" spans="1:10" ht="12.75">
      <c r="A616" s="86" t="s">
        <v>665</v>
      </c>
      <c r="B616" s="500">
        <v>16</v>
      </c>
      <c r="C616" s="373">
        <v>32</v>
      </c>
      <c r="D616" s="264">
        <v>20</v>
      </c>
      <c r="E616" s="190">
        <v>28</v>
      </c>
      <c r="F616" s="175">
        <v>81</v>
      </c>
      <c r="G616" s="175">
        <v>1</v>
      </c>
      <c r="H616" s="198">
        <f t="shared" si="55"/>
        <v>82</v>
      </c>
      <c r="I616" s="175">
        <v>49</v>
      </c>
      <c r="J616" s="468">
        <f t="shared" si="54"/>
        <v>0.5975609756097561</v>
      </c>
    </row>
    <row r="617" spans="1:10" ht="12.75">
      <c r="A617" s="86" t="s">
        <v>57</v>
      </c>
      <c r="B617" s="495">
        <v>110</v>
      </c>
      <c r="C617" s="220">
        <v>178</v>
      </c>
      <c r="D617" s="178">
        <v>131</v>
      </c>
      <c r="E617" s="190">
        <v>157</v>
      </c>
      <c r="F617" s="310"/>
      <c r="G617" s="310"/>
      <c r="H617" s="310">
        <f t="shared" si="55"/>
      </c>
      <c r="I617" s="175">
        <v>293</v>
      </c>
      <c r="J617" s="459"/>
    </row>
    <row r="618" spans="1:10" ht="12.75">
      <c r="A618" s="32" t="s">
        <v>2</v>
      </c>
      <c r="B618" s="185">
        <f aca="true" t="shared" si="56" ref="B618:I618">SUM(B599:B617)</f>
        <v>1465</v>
      </c>
      <c r="C618" s="185">
        <f t="shared" si="56"/>
        <v>2344</v>
      </c>
      <c r="D618" s="185">
        <f t="shared" si="56"/>
        <v>1603</v>
      </c>
      <c r="E618" s="185">
        <f t="shared" si="56"/>
        <v>2199</v>
      </c>
      <c r="F618" s="185">
        <f t="shared" si="56"/>
        <v>6158</v>
      </c>
      <c r="G618" s="185">
        <f t="shared" si="56"/>
        <v>368</v>
      </c>
      <c r="H618" s="185">
        <f t="shared" si="56"/>
        <v>6526</v>
      </c>
      <c r="I618" s="185">
        <f t="shared" si="56"/>
        <v>3903</v>
      </c>
      <c r="J618" s="410">
        <f t="shared" si="54"/>
        <v>0.5980692614158749</v>
      </c>
    </row>
    <row r="619" spans="1:10" ht="13.5" thickBot="1">
      <c r="A619" s="78"/>
      <c r="B619" s="293"/>
      <c r="C619" s="293"/>
      <c r="D619" s="293"/>
      <c r="E619" s="293"/>
      <c r="F619" s="203"/>
      <c r="G619" s="203"/>
      <c r="H619" s="203"/>
      <c r="I619" s="203"/>
      <c r="J619" s="431"/>
    </row>
    <row r="620" spans="1:10" ht="13.5" thickBot="1">
      <c r="A620" s="18" t="s">
        <v>78</v>
      </c>
      <c r="B620" s="432"/>
      <c r="C620" s="432"/>
      <c r="D620" s="432"/>
      <c r="E620" s="432"/>
      <c r="F620" s="434"/>
      <c r="G620" s="434"/>
      <c r="H620" s="434"/>
      <c r="I620" s="434"/>
      <c r="J620" s="435"/>
    </row>
    <row r="621" spans="1:10" ht="12.75">
      <c r="A621" s="9">
        <v>1</v>
      </c>
      <c r="B621" s="188">
        <v>184</v>
      </c>
      <c r="C621" s="188">
        <v>195</v>
      </c>
      <c r="D621" s="205">
        <v>225</v>
      </c>
      <c r="E621" s="187">
        <v>157</v>
      </c>
      <c r="F621" s="188">
        <v>719</v>
      </c>
      <c r="G621" s="169">
        <v>87</v>
      </c>
      <c r="H621" s="209">
        <f aca="true" t="shared" si="57" ref="H621:H633">IF(G621&lt;&gt;0,G621+F621,"")</f>
        <v>806</v>
      </c>
      <c r="I621" s="169">
        <v>385</v>
      </c>
      <c r="J621" s="440">
        <f aca="true" t="shared" si="58" ref="J621:J635">IF(H621&lt;&gt;0,I621/H621,"")</f>
        <v>0.47766749379652607</v>
      </c>
    </row>
    <row r="622" spans="1:10" ht="12.75">
      <c r="A622" s="9">
        <v>2</v>
      </c>
      <c r="B622" s="190">
        <v>117</v>
      </c>
      <c r="C622" s="190">
        <v>253</v>
      </c>
      <c r="D622" s="206">
        <v>137</v>
      </c>
      <c r="E622" s="189">
        <v>231</v>
      </c>
      <c r="F622" s="190">
        <v>551</v>
      </c>
      <c r="G622" s="175">
        <v>44</v>
      </c>
      <c r="H622" s="198">
        <f t="shared" si="57"/>
        <v>595</v>
      </c>
      <c r="I622" s="175">
        <v>372</v>
      </c>
      <c r="J622" s="441">
        <f t="shared" si="58"/>
        <v>0.6252100840336134</v>
      </c>
    </row>
    <row r="623" spans="1:10" ht="12.75">
      <c r="A623" s="9">
        <v>3</v>
      </c>
      <c r="B623" s="190">
        <v>136</v>
      </c>
      <c r="C623" s="190">
        <v>158</v>
      </c>
      <c r="D623" s="206">
        <v>126</v>
      </c>
      <c r="E623" s="189">
        <v>166</v>
      </c>
      <c r="F623" s="190">
        <v>432</v>
      </c>
      <c r="G623" s="175">
        <v>39</v>
      </c>
      <c r="H623" s="198">
        <f t="shared" si="57"/>
        <v>471</v>
      </c>
      <c r="I623" s="175">
        <v>295</v>
      </c>
      <c r="J623" s="441">
        <f t="shared" si="58"/>
        <v>0.6263269639065817</v>
      </c>
    </row>
    <row r="624" spans="1:10" ht="12.75">
      <c r="A624" s="9">
        <v>4</v>
      </c>
      <c r="B624" s="190">
        <v>122</v>
      </c>
      <c r="C624" s="190">
        <v>192</v>
      </c>
      <c r="D624" s="206">
        <v>177</v>
      </c>
      <c r="E624" s="189">
        <v>137</v>
      </c>
      <c r="F624" s="190">
        <v>495</v>
      </c>
      <c r="G624" s="175">
        <v>27</v>
      </c>
      <c r="H624" s="198">
        <f t="shared" si="57"/>
        <v>522</v>
      </c>
      <c r="I624" s="175">
        <v>315</v>
      </c>
      <c r="J624" s="441">
        <f t="shared" si="58"/>
        <v>0.603448275862069</v>
      </c>
    </row>
    <row r="625" spans="1:10" ht="12.75">
      <c r="A625" s="9">
        <v>5</v>
      </c>
      <c r="B625" s="190">
        <v>101</v>
      </c>
      <c r="C625" s="190">
        <v>129</v>
      </c>
      <c r="D625" s="206">
        <v>124</v>
      </c>
      <c r="E625" s="189">
        <v>107</v>
      </c>
      <c r="F625" s="190">
        <v>376</v>
      </c>
      <c r="G625" s="175">
        <v>15</v>
      </c>
      <c r="H625" s="198">
        <f t="shared" si="57"/>
        <v>391</v>
      </c>
      <c r="I625" s="175">
        <v>232</v>
      </c>
      <c r="J625" s="441">
        <f t="shared" si="58"/>
        <v>0.5933503836317136</v>
      </c>
    </row>
    <row r="626" spans="1:10" ht="12.75">
      <c r="A626" s="9">
        <v>6</v>
      </c>
      <c r="B626" s="190">
        <v>152</v>
      </c>
      <c r="C626" s="190">
        <v>191</v>
      </c>
      <c r="D626" s="206">
        <v>159</v>
      </c>
      <c r="E626" s="189">
        <v>180</v>
      </c>
      <c r="F626" s="190">
        <v>516</v>
      </c>
      <c r="G626" s="175">
        <v>38</v>
      </c>
      <c r="H626" s="198">
        <f t="shared" si="57"/>
        <v>554</v>
      </c>
      <c r="I626" s="175">
        <v>345</v>
      </c>
      <c r="J626" s="441">
        <f t="shared" si="58"/>
        <v>0.6227436823104693</v>
      </c>
    </row>
    <row r="627" spans="1:10" ht="12.75">
      <c r="A627" s="9">
        <v>7</v>
      </c>
      <c r="B627" s="190">
        <v>152</v>
      </c>
      <c r="C627" s="190">
        <v>262</v>
      </c>
      <c r="D627" s="206">
        <v>218</v>
      </c>
      <c r="E627" s="189">
        <v>193</v>
      </c>
      <c r="F627" s="190">
        <v>645</v>
      </c>
      <c r="G627" s="175">
        <v>72</v>
      </c>
      <c r="H627" s="198">
        <f t="shared" si="57"/>
        <v>717</v>
      </c>
      <c r="I627" s="175">
        <v>416</v>
      </c>
      <c r="J627" s="441">
        <f t="shared" si="58"/>
        <v>0.5801952580195258</v>
      </c>
    </row>
    <row r="628" spans="1:10" ht="12.75">
      <c r="A628" s="9">
        <v>8</v>
      </c>
      <c r="B628" s="190">
        <v>152</v>
      </c>
      <c r="C628" s="190">
        <v>274</v>
      </c>
      <c r="D628" s="206">
        <v>214</v>
      </c>
      <c r="E628" s="189">
        <v>212</v>
      </c>
      <c r="F628" s="190">
        <v>644</v>
      </c>
      <c r="G628" s="175">
        <v>58</v>
      </c>
      <c r="H628" s="198">
        <f t="shared" si="57"/>
        <v>702</v>
      </c>
      <c r="I628" s="175">
        <v>428</v>
      </c>
      <c r="J628" s="441">
        <f t="shared" si="58"/>
        <v>0.6096866096866097</v>
      </c>
    </row>
    <row r="629" spans="1:10" ht="12.75">
      <c r="A629" s="9">
        <v>9</v>
      </c>
      <c r="B629" s="190">
        <v>104</v>
      </c>
      <c r="C629" s="190">
        <v>133</v>
      </c>
      <c r="D629" s="206">
        <v>146</v>
      </c>
      <c r="E629" s="189">
        <v>91</v>
      </c>
      <c r="F629" s="190">
        <v>405</v>
      </c>
      <c r="G629" s="175">
        <v>25</v>
      </c>
      <c r="H629" s="198">
        <f t="shared" si="57"/>
        <v>430</v>
      </c>
      <c r="I629" s="175">
        <v>238</v>
      </c>
      <c r="J629" s="441">
        <f t="shared" si="58"/>
        <v>0.5534883720930233</v>
      </c>
    </row>
    <row r="630" spans="1:10" ht="12.75">
      <c r="A630" s="9">
        <v>10</v>
      </c>
      <c r="B630" s="190">
        <v>151</v>
      </c>
      <c r="C630" s="190">
        <v>225</v>
      </c>
      <c r="D630" s="206">
        <v>145</v>
      </c>
      <c r="E630" s="189">
        <v>230</v>
      </c>
      <c r="F630" s="190">
        <v>605</v>
      </c>
      <c r="G630" s="175">
        <v>50</v>
      </c>
      <c r="H630" s="198">
        <f t="shared" si="57"/>
        <v>655</v>
      </c>
      <c r="I630" s="175">
        <v>376</v>
      </c>
      <c r="J630" s="441">
        <f t="shared" si="58"/>
        <v>0.5740458015267176</v>
      </c>
    </row>
    <row r="631" spans="1:10" ht="12.75">
      <c r="A631" s="9">
        <v>11</v>
      </c>
      <c r="B631" s="190">
        <v>156</v>
      </c>
      <c r="C631" s="190">
        <v>254</v>
      </c>
      <c r="D631" s="206">
        <v>162</v>
      </c>
      <c r="E631" s="189">
        <v>248</v>
      </c>
      <c r="F631" s="190">
        <v>646</v>
      </c>
      <c r="G631" s="175">
        <v>44</v>
      </c>
      <c r="H631" s="198">
        <f t="shared" si="57"/>
        <v>690</v>
      </c>
      <c r="I631" s="175">
        <v>411</v>
      </c>
      <c r="J631" s="441">
        <f t="shared" si="58"/>
        <v>0.5956521739130435</v>
      </c>
    </row>
    <row r="632" spans="1:10" ht="12.75">
      <c r="A632" s="9">
        <v>12</v>
      </c>
      <c r="B632" s="219">
        <v>116</v>
      </c>
      <c r="C632" s="190">
        <v>130</v>
      </c>
      <c r="D632" s="206">
        <v>116</v>
      </c>
      <c r="E632" s="189">
        <v>126</v>
      </c>
      <c r="F632" s="190">
        <v>430</v>
      </c>
      <c r="G632" s="175">
        <v>20</v>
      </c>
      <c r="H632" s="198">
        <f t="shared" si="57"/>
        <v>450</v>
      </c>
      <c r="I632" s="175">
        <v>247</v>
      </c>
      <c r="J632" s="458">
        <f t="shared" si="58"/>
        <v>0.5488888888888889</v>
      </c>
    </row>
    <row r="633" spans="1:10" ht="12.75">
      <c r="A633" s="9">
        <v>13</v>
      </c>
      <c r="B633" s="319">
        <v>37</v>
      </c>
      <c r="C633" s="196">
        <v>103</v>
      </c>
      <c r="D633" s="218">
        <v>59</v>
      </c>
      <c r="E633" s="189">
        <v>85</v>
      </c>
      <c r="F633" s="190">
        <v>199</v>
      </c>
      <c r="G633" s="175">
        <v>7</v>
      </c>
      <c r="H633" s="198">
        <f t="shared" si="57"/>
        <v>206</v>
      </c>
      <c r="I633" s="175">
        <v>144</v>
      </c>
      <c r="J633" s="441">
        <f t="shared" si="58"/>
        <v>0.6990291262135923</v>
      </c>
    </row>
    <row r="634" spans="1:10" ht="12.75">
      <c r="A634" s="9" t="s">
        <v>57</v>
      </c>
      <c r="B634" s="202">
        <v>216</v>
      </c>
      <c r="C634" s="202">
        <v>400</v>
      </c>
      <c r="D634" s="195">
        <v>291</v>
      </c>
      <c r="E634" s="189">
        <v>327</v>
      </c>
      <c r="F634" s="326"/>
      <c r="G634" s="309"/>
      <c r="H634" s="310"/>
      <c r="I634" s="175">
        <v>628</v>
      </c>
      <c r="J634" s="459">
        <f t="shared" si="58"/>
      </c>
    </row>
    <row r="635" spans="1:10" ht="12.75">
      <c r="A635" s="32" t="s">
        <v>2</v>
      </c>
      <c r="B635" s="311">
        <f aca="true" t="shared" si="59" ref="B635:I635">SUM(B621:B634)</f>
        <v>1896</v>
      </c>
      <c r="C635" s="311">
        <f t="shared" si="59"/>
        <v>2899</v>
      </c>
      <c r="D635" s="311">
        <f t="shared" si="59"/>
        <v>2299</v>
      </c>
      <c r="E635" s="311">
        <f t="shared" si="59"/>
        <v>2490</v>
      </c>
      <c r="F635" s="185">
        <f t="shared" si="59"/>
        <v>6663</v>
      </c>
      <c r="G635" s="185">
        <f t="shared" si="59"/>
        <v>526</v>
      </c>
      <c r="H635" s="185">
        <f t="shared" si="59"/>
        <v>7189</v>
      </c>
      <c r="I635" s="185">
        <f t="shared" si="59"/>
        <v>4832</v>
      </c>
      <c r="J635" s="410">
        <f t="shared" si="58"/>
        <v>0.6721379885936848</v>
      </c>
    </row>
    <row r="636" spans="1:10" ht="13.5" thickBot="1">
      <c r="A636" s="35"/>
      <c r="B636" s="293"/>
      <c r="C636" s="293"/>
      <c r="D636" s="293"/>
      <c r="E636" s="293"/>
      <c r="F636" s="203"/>
      <c r="G636" s="203"/>
      <c r="H636" s="203"/>
      <c r="I636" s="203"/>
      <c r="J636" s="431"/>
    </row>
    <row r="637" spans="1:10" ht="13.5" thickBot="1">
      <c r="A637" s="18" t="s">
        <v>79</v>
      </c>
      <c r="B637" s="432"/>
      <c r="C637" s="432"/>
      <c r="D637" s="432"/>
      <c r="E637" s="432"/>
      <c r="F637" s="432"/>
      <c r="G637" s="432"/>
      <c r="H637" s="432"/>
      <c r="I637" s="432"/>
      <c r="J637" s="433"/>
    </row>
    <row r="638" spans="1:10" ht="12.75">
      <c r="A638" s="9" t="s">
        <v>375</v>
      </c>
      <c r="B638" s="300">
        <v>199</v>
      </c>
      <c r="C638" s="300">
        <v>125</v>
      </c>
      <c r="D638" s="300">
        <v>210</v>
      </c>
      <c r="E638" s="300">
        <v>116</v>
      </c>
      <c r="F638" s="189">
        <v>617</v>
      </c>
      <c r="G638" s="175">
        <v>73</v>
      </c>
      <c r="H638" s="198">
        <f aca="true" t="shared" si="60" ref="H638:H651">IF(G638&lt;&gt;0,G638+F638,"")</f>
        <v>690</v>
      </c>
      <c r="I638" s="175">
        <v>330</v>
      </c>
      <c r="J638" s="415">
        <f aca="true" t="shared" si="61" ref="J638:J650">IF(I638&lt;&gt;0,I638/H638,"")</f>
        <v>0.4782608695652174</v>
      </c>
    </row>
    <row r="639" spans="1:10" ht="12.75">
      <c r="A639" s="9" t="s">
        <v>376</v>
      </c>
      <c r="B639" s="300">
        <v>180</v>
      </c>
      <c r="C639" s="300">
        <v>144</v>
      </c>
      <c r="D639" s="300">
        <v>200</v>
      </c>
      <c r="E639" s="300">
        <v>125</v>
      </c>
      <c r="F639" s="189">
        <v>630</v>
      </c>
      <c r="G639" s="175">
        <v>55</v>
      </c>
      <c r="H639" s="198">
        <f t="shared" si="60"/>
        <v>685</v>
      </c>
      <c r="I639" s="175">
        <v>330</v>
      </c>
      <c r="J639" s="415">
        <f t="shared" si="61"/>
        <v>0.48175182481751827</v>
      </c>
    </row>
    <row r="640" spans="1:10" ht="12.75">
      <c r="A640" s="9" t="s">
        <v>377</v>
      </c>
      <c r="B640" s="300">
        <v>233</v>
      </c>
      <c r="C640" s="300">
        <v>189</v>
      </c>
      <c r="D640" s="300">
        <v>250</v>
      </c>
      <c r="E640" s="300">
        <v>171</v>
      </c>
      <c r="F640" s="189">
        <v>788</v>
      </c>
      <c r="G640" s="175">
        <v>89</v>
      </c>
      <c r="H640" s="198">
        <f t="shared" si="60"/>
        <v>877</v>
      </c>
      <c r="I640" s="175">
        <v>428</v>
      </c>
      <c r="J640" s="415">
        <f t="shared" si="61"/>
        <v>0.4880273660205245</v>
      </c>
    </row>
    <row r="641" spans="1:10" ht="12.75">
      <c r="A641" s="9" t="s">
        <v>378</v>
      </c>
      <c r="B641" s="300">
        <v>227</v>
      </c>
      <c r="C641" s="300">
        <v>137</v>
      </c>
      <c r="D641" s="300">
        <v>231</v>
      </c>
      <c r="E641" s="300">
        <v>133</v>
      </c>
      <c r="F641" s="189">
        <v>683</v>
      </c>
      <c r="G641" s="175">
        <v>80</v>
      </c>
      <c r="H641" s="198">
        <f t="shared" si="60"/>
        <v>763</v>
      </c>
      <c r="I641" s="175">
        <v>373</v>
      </c>
      <c r="J641" s="415">
        <f t="shared" si="61"/>
        <v>0.4888597640891219</v>
      </c>
    </row>
    <row r="642" spans="1:10" ht="12.75">
      <c r="A642" s="9" t="s">
        <v>379</v>
      </c>
      <c r="B642" s="300">
        <v>366</v>
      </c>
      <c r="C642" s="300">
        <v>207</v>
      </c>
      <c r="D642" s="300">
        <v>304</v>
      </c>
      <c r="E642" s="300">
        <v>267</v>
      </c>
      <c r="F642" s="189">
        <v>1035</v>
      </c>
      <c r="G642" s="175">
        <v>84</v>
      </c>
      <c r="H642" s="198">
        <f t="shared" si="60"/>
        <v>1119</v>
      </c>
      <c r="I642" s="175">
        <v>580</v>
      </c>
      <c r="J642" s="415">
        <f t="shared" si="61"/>
        <v>0.5183199285075961</v>
      </c>
    </row>
    <row r="643" spans="1:10" ht="12.75">
      <c r="A643" s="9" t="s">
        <v>380</v>
      </c>
      <c r="B643" s="300">
        <v>323</v>
      </c>
      <c r="C643" s="300">
        <v>200</v>
      </c>
      <c r="D643" s="300">
        <v>269</v>
      </c>
      <c r="E643" s="300">
        <v>252</v>
      </c>
      <c r="F643" s="189">
        <v>1007</v>
      </c>
      <c r="G643" s="175">
        <v>102</v>
      </c>
      <c r="H643" s="198">
        <f t="shared" si="60"/>
        <v>1109</v>
      </c>
      <c r="I643" s="175">
        <v>532</v>
      </c>
      <c r="J643" s="415">
        <f t="shared" si="61"/>
        <v>0.47971145175834085</v>
      </c>
    </row>
    <row r="644" spans="1:10" ht="12.75">
      <c r="A644" s="9" t="s">
        <v>381</v>
      </c>
      <c r="B644" s="300">
        <v>294</v>
      </c>
      <c r="C644" s="300">
        <v>176</v>
      </c>
      <c r="D644" s="300">
        <v>240</v>
      </c>
      <c r="E644" s="300">
        <v>231</v>
      </c>
      <c r="F644" s="189">
        <v>949</v>
      </c>
      <c r="G644" s="175">
        <v>59</v>
      </c>
      <c r="H644" s="198">
        <f t="shared" si="60"/>
        <v>1008</v>
      </c>
      <c r="I644" s="175">
        <v>475</v>
      </c>
      <c r="J644" s="415">
        <f t="shared" si="61"/>
        <v>0.4712301587301587</v>
      </c>
    </row>
    <row r="645" spans="1:10" ht="12.75">
      <c r="A645" s="9" t="s">
        <v>382</v>
      </c>
      <c r="B645" s="300">
        <v>341</v>
      </c>
      <c r="C645" s="300">
        <v>199</v>
      </c>
      <c r="D645" s="300">
        <v>257</v>
      </c>
      <c r="E645" s="300">
        <v>276</v>
      </c>
      <c r="F645" s="189">
        <v>919</v>
      </c>
      <c r="G645" s="175">
        <v>85</v>
      </c>
      <c r="H645" s="198">
        <f t="shared" si="60"/>
        <v>1004</v>
      </c>
      <c r="I645" s="175">
        <v>547</v>
      </c>
      <c r="J645" s="415">
        <f t="shared" si="61"/>
        <v>0.5448207171314741</v>
      </c>
    </row>
    <row r="646" spans="1:10" ht="12.75">
      <c r="A646" s="9" t="s">
        <v>383</v>
      </c>
      <c r="B646" s="300">
        <v>262</v>
      </c>
      <c r="C646" s="300">
        <v>204</v>
      </c>
      <c r="D646" s="300">
        <v>194</v>
      </c>
      <c r="E646" s="300">
        <v>272</v>
      </c>
      <c r="F646" s="189">
        <v>766</v>
      </c>
      <c r="G646" s="175">
        <v>48</v>
      </c>
      <c r="H646" s="198">
        <f t="shared" si="60"/>
        <v>814</v>
      </c>
      <c r="I646" s="175">
        <v>469</v>
      </c>
      <c r="J646" s="415">
        <f t="shared" si="61"/>
        <v>0.5761670761670762</v>
      </c>
    </row>
    <row r="647" spans="1:10" ht="12.75">
      <c r="A647" s="9" t="s">
        <v>117</v>
      </c>
      <c r="B647" s="300">
        <v>237</v>
      </c>
      <c r="C647" s="300">
        <v>168</v>
      </c>
      <c r="D647" s="300">
        <v>201</v>
      </c>
      <c r="E647" s="300">
        <v>204</v>
      </c>
      <c r="F647" s="189">
        <v>723</v>
      </c>
      <c r="G647" s="175">
        <v>46</v>
      </c>
      <c r="H647" s="198">
        <f t="shared" si="60"/>
        <v>769</v>
      </c>
      <c r="I647" s="175">
        <v>412</v>
      </c>
      <c r="J647" s="415">
        <f t="shared" si="61"/>
        <v>0.5357607282184655</v>
      </c>
    </row>
    <row r="648" spans="1:10" ht="12.75">
      <c r="A648" s="9" t="s">
        <v>118</v>
      </c>
      <c r="B648" s="300">
        <v>257</v>
      </c>
      <c r="C648" s="300">
        <v>182</v>
      </c>
      <c r="D648" s="300">
        <v>216</v>
      </c>
      <c r="E648" s="300">
        <v>224</v>
      </c>
      <c r="F648" s="189">
        <v>747</v>
      </c>
      <c r="G648" s="175">
        <v>73</v>
      </c>
      <c r="H648" s="198">
        <f t="shared" si="60"/>
        <v>820</v>
      </c>
      <c r="I648" s="175">
        <v>448</v>
      </c>
      <c r="J648" s="415">
        <f t="shared" si="61"/>
        <v>0.5463414634146342</v>
      </c>
    </row>
    <row r="649" spans="1:10" ht="12.75">
      <c r="A649" s="9" t="s">
        <v>384</v>
      </c>
      <c r="B649" s="300">
        <v>220</v>
      </c>
      <c r="C649" s="300">
        <v>166</v>
      </c>
      <c r="D649" s="300">
        <v>176</v>
      </c>
      <c r="E649" s="300">
        <v>210</v>
      </c>
      <c r="F649" s="189">
        <v>542</v>
      </c>
      <c r="G649" s="175">
        <v>53</v>
      </c>
      <c r="H649" s="198">
        <f t="shared" si="60"/>
        <v>595</v>
      </c>
      <c r="I649" s="175">
        <v>390</v>
      </c>
      <c r="J649" s="415">
        <f t="shared" si="61"/>
        <v>0.6554621848739496</v>
      </c>
    </row>
    <row r="650" spans="1:10" ht="12.75">
      <c r="A650" s="9" t="s">
        <v>119</v>
      </c>
      <c r="B650" s="300">
        <v>50</v>
      </c>
      <c r="C650" s="300">
        <v>31</v>
      </c>
      <c r="D650" s="300">
        <v>46</v>
      </c>
      <c r="E650" s="300">
        <v>34</v>
      </c>
      <c r="F650" s="189">
        <v>98</v>
      </c>
      <c r="G650" s="175">
        <v>13</v>
      </c>
      <c r="H650" s="198">
        <f t="shared" si="60"/>
        <v>111</v>
      </c>
      <c r="I650" s="175">
        <v>81</v>
      </c>
      <c r="J650" s="415">
        <f t="shared" si="61"/>
        <v>0.7297297297297297</v>
      </c>
    </row>
    <row r="651" spans="1:10" ht="12.75">
      <c r="A651" s="9" t="s">
        <v>57</v>
      </c>
      <c r="B651" s="300">
        <v>999</v>
      </c>
      <c r="C651" s="300">
        <v>803</v>
      </c>
      <c r="D651" s="300">
        <v>949</v>
      </c>
      <c r="E651" s="300">
        <v>841</v>
      </c>
      <c r="F651" s="289"/>
      <c r="G651" s="199"/>
      <c r="H651" s="200">
        <f t="shared" si="60"/>
      </c>
      <c r="I651" s="175">
        <v>1821</v>
      </c>
      <c r="J651" s="420"/>
    </row>
    <row r="652" spans="1:10" ht="12.75">
      <c r="A652" s="32" t="s">
        <v>2</v>
      </c>
      <c r="B652" s="185">
        <f aca="true" t="shared" si="62" ref="B652:I652">SUM(B638:B651)</f>
        <v>4188</v>
      </c>
      <c r="C652" s="185">
        <f t="shared" si="62"/>
        <v>2931</v>
      </c>
      <c r="D652" s="185">
        <f t="shared" si="62"/>
        <v>3743</v>
      </c>
      <c r="E652" s="185">
        <f t="shared" si="62"/>
        <v>3356</v>
      </c>
      <c r="F652" s="185">
        <f t="shared" si="62"/>
        <v>9504</v>
      </c>
      <c r="G652" s="185">
        <f t="shared" si="62"/>
        <v>860</v>
      </c>
      <c r="H652" s="185">
        <f t="shared" si="62"/>
        <v>10364</v>
      </c>
      <c r="I652" s="185">
        <f t="shared" si="62"/>
        <v>7216</v>
      </c>
      <c r="J652" s="410">
        <f>IF(H652&lt;&gt;0,I652/H652,"")</f>
        <v>0.6962562717097646</v>
      </c>
    </row>
    <row r="653" spans="1:10" ht="13.5" thickBot="1">
      <c r="A653" s="80"/>
      <c r="B653" s="430"/>
      <c r="C653" s="430"/>
      <c r="D653" s="430"/>
      <c r="E653" s="430"/>
      <c r="F653" s="203"/>
      <c r="G653" s="203"/>
      <c r="H653" s="203"/>
      <c r="I653" s="203"/>
      <c r="J653" s="431"/>
    </row>
    <row r="654" spans="1:10" ht="13.5" thickBot="1">
      <c r="A654" s="18" t="s">
        <v>80</v>
      </c>
      <c r="B654" s="432"/>
      <c r="C654" s="432"/>
      <c r="D654" s="432"/>
      <c r="E654" s="432"/>
      <c r="F654" s="434"/>
      <c r="G654" s="434"/>
      <c r="H654" s="434"/>
      <c r="I654" s="434"/>
      <c r="J654" s="435"/>
    </row>
    <row r="655" spans="1:10" ht="12.75">
      <c r="A655" s="86" t="s">
        <v>385</v>
      </c>
      <c r="B655" s="167">
        <v>337</v>
      </c>
      <c r="C655" s="221">
        <v>302</v>
      </c>
      <c r="D655" s="167">
        <v>410</v>
      </c>
      <c r="E655" s="188">
        <v>230</v>
      </c>
      <c r="F655" s="169">
        <v>1339</v>
      </c>
      <c r="G655" s="169">
        <v>92</v>
      </c>
      <c r="H655" s="209">
        <f aca="true" t="shared" si="63" ref="H655:H660">IF(G655&lt;&gt;0,G655+F655,"")</f>
        <v>1431</v>
      </c>
      <c r="I655" s="169">
        <v>646</v>
      </c>
      <c r="J655" s="440">
        <f aca="true" t="shared" si="64" ref="J655:J662">IF(H655&lt;&gt;0,I655/H655,"")</f>
        <v>0.45143256464011183</v>
      </c>
    </row>
    <row r="656" spans="1:10" ht="12.75">
      <c r="A656" s="86" t="s">
        <v>120</v>
      </c>
      <c r="B656" s="173">
        <v>470</v>
      </c>
      <c r="C656" s="222">
        <v>353</v>
      </c>
      <c r="D656" s="173">
        <v>441</v>
      </c>
      <c r="E656" s="190">
        <v>375</v>
      </c>
      <c r="F656" s="175">
        <v>1417</v>
      </c>
      <c r="G656" s="175">
        <v>62</v>
      </c>
      <c r="H656" s="198">
        <f t="shared" si="63"/>
        <v>1479</v>
      </c>
      <c r="I656" s="175">
        <v>835</v>
      </c>
      <c r="J656" s="441">
        <f t="shared" si="64"/>
        <v>0.5645706558485463</v>
      </c>
    </row>
    <row r="657" spans="1:10" ht="12.75">
      <c r="A657" s="86" t="s">
        <v>121</v>
      </c>
      <c r="B657" s="173">
        <v>273</v>
      </c>
      <c r="C657" s="222">
        <v>242</v>
      </c>
      <c r="D657" s="173">
        <v>314</v>
      </c>
      <c r="E657" s="190">
        <v>200</v>
      </c>
      <c r="F657" s="175">
        <v>950</v>
      </c>
      <c r="G657" s="175">
        <v>60</v>
      </c>
      <c r="H657" s="198">
        <f t="shared" si="63"/>
        <v>1010</v>
      </c>
      <c r="I657" s="175">
        <v>516</v>
      </c>
      <c r="J657" s="441">
        <f t="shared" si="64"/>
        <v>0.5108910891089109</v>
      </c>
    </row>
    <row r="658" spans="1:10" ht="12.75">
      <c r="A658" s="86" t="s">
        <v>122</v>
      </c>
      <c r="B658" s="173">
        <v>256</v>
      </c>
      <c r="C658" s="222">
        <v>269</v>
      </c>
      <c r="D658" s="173">
        <v>243</v>
      </c>
      <c r="E658" s="190">
        <v>278</v>
      </c>
      <c r="F658" s="175">
        <v>884</v>
      </c>
      <c r="G658" s="175">
        <v>36</v>
      </c>
      <c r="H658" s="198">
        <f t="shared" si="63"/>
        <v>920</v>
      </c>
      <c r="I658" s="175">
        <v>527</v>
      </c>
      <c r="J658" s="441">
        <f t="shared" si="64"/>
        <v>0.5728260869565217</v>
      </c>
    </row>
    <row r="659" spans="1:10" ht="12.75">
      <c r="A659" s="86" t="s">
        <v>81</v>
      </c>
      <c r="B659" s="173">
        <v>126</v>
      </c>
      <c r="C659" s="222">
        <v>79</v>
      </c>
      <c r="D659" s="173">
        <v>116</v>
      </c>
      <c r="E659" s="190">
        <v>87</v>
      </c>
      <c r="F659" s="175">
        <v>345</v>
      </c>
      <c r="G659" s="175">
        <v>21</v>
      </c>
      <c r="H659" s="198">
        <f t="shared" si="63"/>
        <v>366</v>
      </c>
      <c r="I659" s="175">
        <v>205</v>
      </c>
      <c r="J659" s="441">
        <f t="shared" si="64"/>
        <v>0.5601092896174863</v>
      </c>
    </row>
    <row r="660" spans="1:10" ht="12.75">
      <c r="A660" s="86" t="s">
        <v>123</v>
      </c>
      <c r="B660" s="170">
        <v>392</v>
      </c>
      <c r="C660" s="226">
        <v>401</v>
      </c>
      <c r="D660" s="170">
        <v>385</v>
      </c>
      <c r="E660" s="219">
        <v>406</v>
      </c>
      <c r="F660" s="175">
        <v>1248</v>
      </c>
      <c r="G660" s="175">
        <v>99</v>
      </c>
      <c r="H660" s="198">
        <f t="shared" si="63"/>
        <v>1347</v>
      </c>
      <c r="I660" s="175">
        <v>798</v>
      </c>
      <c r="J660" s="441">
        <f t="shared" si="64"/>
        <v>0.5924276169265034</v>
      </c>
    </row>
    <row r="661" spans="1:10" ht="12.75">
      <c r="A661" s="240" t="s">
        <v>57</v>
      </c>
      <c r="B661" s="178">
        <v>422</v>
      </c>
      <c r="C661" s="249">
        <v>508</v>
      </c>
      <c r="D661" s="178">
        <v>536</v>
      </c>
      <c r="E661" s="202">
        <v>393</v>
      </c>
      <c r="F661" s="366"/>
      <c r="G661" s="366"/>
      <c r="H661" s="367"/>
      <c r="I661" s="175">
        <v>942</v>
      </c>
      <c r="J661" s="469">
        <f t="shared" si="64"/>
      </c>
    </row>
    <row r="662" spans="1:10" ht="12.75">
      <c r="A662" s="32" t="s">
        <v>2</v>
      </c>
      <c r="B662" s="185">
        <f aca="true" t="shared" si="65" ref="B662:I662">SUM(B655:B661)</f>
        <v>2276</v>
      </c>
      <c r="C662" s="185">
        <f t="shared" si="65"/>
        <v>2154</v>
      </c>
      <c r="D662" s="185">
        <f t="shared" si="65"/>
        <v>2445</v>
      </c>
      <c r="E662" s="185">
        <f t="shared" si="65"/>
        <v>1969</v>
      </c>
      <c r="F662" s="185">
        <f>SUM(F655:F660)</f>
        <v>6183</v>
      </c>
      <c r="G662" s="185">
        <f>SUM(G655:G660)</f>
        <v>370</v>
      </c>
      <c r="H662" s="185">
        <f>SUM(H655:H660)</f>
        <v>6553</v>
      </c>
      <c r="I662" s="185">
        <f t="shared" si="65"/>
        <v>4469</v>
      </c>
      <c r="J662" s="410">
        <f t="shared" si="64"/>
        <v>0.6819777201281856</v>
      </c>
    </row>
    <row r="663" spans="1:10" ht="13.5" thickBot="1">
      <c r="A663" s="34"/>
      <c r="B663" s="443"/>
      <c r="C663" s="443"/>
      <c r="D663" s="443"/>
      <c r="E663" s="443"/>
      <c r="F663" s="444"/>
      <c r="G663" s="444"/>
      <c r="H663" s="444"/>
      <c r="I663" s="444"/>
      <c r="J663" s="445"/>
    </row>
    <row r="664" spans="1:10" ht="13.5" thickBot="1">
      <c r="A664" s="18" t="s">
        <v>82</v>
      </c>
      <c r="B664" s="432"/>
      <c r="C664" s="432"/>
      <c r="D664" s="432"/>
      <c r="E664" s="432"/>
      <c r="F664" s="432"/>
      <c r="G664" s="432"/>
      <c r="H664" s="432"/>
      <c r="I664" s="432"/>
      <c r="J664" s="433"/>
    </row>
    <row r="665" spans="1:10" ht="12.75">
      <c r="A665" s="86" t="s">
        <v>386</v>
      </c>
      <c r="B665" s="167">
        <v>39</v>
      </c>
      <c r="C665" s="181">
        <v>28</v>
      </c>
      <c r="D665" s="167">
        <v>21</v>
      </c>
      <c r="E665" s="188">
        <v>48</v>
      </c>
      <c r="F665" s="169">
        <v>87</v>
      </c>
      <c r="G665" s="169">
        <v>1</v>
      </c>
      <c r="H665" s="198">
        <f aca="true" t="shared" si="66" ref="H665:H690">IF(G665&lt;&gt;0,G665+F665,"")</f>
        <v>88</v>
      </c>
      <c r="I665" s="169">
        <v>70</v>
      </c>
      <c r="J665" s="440">
        <f aca="true" t="shared" si="67" ref="J665:J693">IF(H665&lt;&gt;0,I665/H665,"")</f>
        <v>0.7954545454545454</v>
      </c>
    </row>
    <row r="666" spans="1:10" ht="12.75">
      <c r="A666" s="86" t="s">
        <v>387</v>
      </c>
      <c r="B666" s="173">
        <v>53</v>
      </c>
      <c r="C666" s="183">
        <v>115</v>
      </c>
      <c r="D666" s="173">
        <v>53</v>
      </c>
      <c r="E666" s="190">
        <v>118</v>
      </c>
      <c r="F666" s="175">
        <v>340</v>
      </c>
      <c r="G666" s="175">
        <v>10</v>
      </c>
      <c r="H666" s="198">
        <f t="shared" si="66"/>
        <v>350</v>
      </c>
      <c r="I666" s="175">
        <v>174</v>
      </c>
      <c r="J666" s="441">
        <f t="shared" si="67"/>
        <v>0.49714285714285716</v>
      </c>
    </row>
    <row r="667" spans="1:10" ht="12.75">
      <c r="A667" s="86" t="s">
        <v>388</v>
      </c>
      <c r="B667" s="173">
        <v>119</v>
      </c>
      <c r="C667" s="183">
        <v>119</v>
      </c>
      <c r="D667" s="173">
        <v>93</v>
      </c>
      <c r="E667" s="190">
        <v>142</v>
      </c>
      <c r="F667" s="175">
        <v>368</v>
      </c>
      <c r="G667" s="175">
        <v>6</v>
      </c>
      <c r="H667" s="198">
        <f t="shared" si="66"/>
        <v>374</v>
      </c>
      <c r="I667" s="175">
        <v>241</v>
      </c>
      <c r="J667" s="441">
        <f t="shared" si="67"/>
        <v>0.6443850267379679</v>
      </c>
    </row>
    <row r="668" spans="1:10" ht="12.75">
      <c r="A668" s="86" t="s">
        <v>389</v>
      </c>
      <c r="B668" s="173">
        <v>97</v>
      </c>
      <c r="C668" s="183">
        <v>113</v>
      </c>
      <c r="D668" s="173">
        <v>91</v>
      </c>
      <c r="E668" s="190">
        <v>126</v>
      </c>
      <c r="F668" s="175">
        <v>362</v>
      </c>
      <c r="G668" s="175">
        <v>8</v>
      </c>
      <c r="H668" s="198">
        <f t="shared" si="66"/>
        <v>370</v>
      </c>
      <c r="I668" s="175">
        <v>215</v>
      </c>
      <c r="J668" s="441">
        <f t="shared" si="67"/>
        <v>0.581081081081081</v>
      </c>
    </row>
    <row r="669" spans="1:10" ht="12.75">
      <c r="A669" s="86" t="s">
        <v>390</v>
      </c>
      <c r="B669" s="173">
        <v>61</v>
      </c>
      <c r="C669" s="183">
        <v>51</v>
      </c>
      <c r="D669" s="173">
        <v>47</v>
      </c>
      <c r="E669" s="190">
        <v>66</v>
      </c>
      <c r="F669" s="175">
        <v>255</v>
      </c>
      <c r="G669" s="175">
        <v>23</v>
      </c>
      <c r="H669" s="198">
        <f t="shared" si="66"/>
        <v>278</v>
      </c>
      <c r="I669" s="175">
        <v>114</v>
      </c>
      <c r="J669" s="441">
        <f t="shared" si="67"/>
        <v>0.41007194244604317</v>
      </c>
    </row>
    <row r="670" spans="1:10" ht="12.75">
      <c r="A670" s="86" t="s">
        <v>391</v>
      </c>
      <c r="B670" s="173">
        <v>38</v>
      </c>
      <c r="C670" s="183">
        <v>60</v>
      </c>
      <c r="D670" s="173">
        <v>44</v>
      </c>
      <c r="E670" s="190">
        <v>56</v>
      </c>
      <c r="F670" s="175">
        <v>170</v>
      </c>
      <c r="G670" s="175">
        <v>5</v>
      </c>
      <c r="H670" s="198">
        <f t="shared" si="66"/>
        <v>175</v>
      </c>
      <c r="I670" s="175">
        <v>100</v>
      </c>
      <c r="J670" s="441">
        <f t="shared" si="67"/>
        <v>0.5714285714285714</v>
      </c>
    </row>
    <row r="671" spans="1:10" ht="12.75">
      <c r="A671" s="86" t="s">
        <v>392</v>
      </c>
      <c r="B671" s="173">
        <v>59</v>
      </c>
      <c r="C671" s="183">
        <v>85</v>
      </c>
      <c r="D671" s="173">
        <v>61</v>
      </c>
      <c r="E671" s="190">
        <v>84</v>
      </c>
      <c r="F671" s="175">
        <v>226</v>
      </c>
      <c r="G671" s="175">
        <v>12</v>
      </c>
      <c r="H671" s="198">
        <f t="shared" si="66"/>
        <v>238</v>
      </c>
      <c r="I671" s="175">
        <v>146</v>
      </c>
      <c r="J671" s="441">
        <f t="shared" si="67"/>
        <v>0.6134453781512605</v>
      </c>
    </row>
    <row r="672" spans="1:10" ht="12.75">
      <c r="A672" s="86" t="s">
        <v>393</v>
      </c>
      <c r="B672" s="173">
        <v>71</v>
      </c>
      <c r="C672" s="183">
        <v>62</v>
      </c>
      <c r="D672" s="173">
        <v>59</v>
      </c>
      <c r="E672" s="190">
        <v>76</v>
      </c>
      <c r="F672" s="175">
        <v>196</v>
      </c>
      <c r="G672" s="175">
        <v>10</v>
      </c>
      <c r="H672" s="198">
        <f t="shared" si="66"/>
        <v>206</v>
      </c>
      <c r="I672" s="175">
        <v>136</v>
      </c>
      <c r="J672" s="441">
        <f t="shared" si="67"/>
        <v>0.6601941747572816</v>
      </c>
    </row>
    <row r="673" spans="1:10" ht="12.75">
      <c r="A673" s="86" t="s">
        <v>394</v>
      </c>
      <c r="B673" s="173">
        <v>66</v>
      </c>
      <c r="C673" s="183">
        <v>97</v>
      </c>
      <c r="D673" s="173">
        <v>43</v>
      </c>
      <c r="E673" s="190">
        <v>120</v>
      </c>
      <c r="F673" s="175">
        <v>226</v>
      </c>
      <c r="G673" s="175">
        <v>16</v>
      </c>
      <c r="H673" s="198">
        <f t="shared" si="66"/>
        <v>242</v>
      </c>
      <c r="I673" s="175">
        <v>162</v>
      </c>
      <c r="J673" s="441">
        <f t="shared" si="67"/>
        <v>0.6694214876033058</v>
      </c>
    </row>
    <row r="674" spans="1:10" ht="12.75">
      <c r="A674" s="86" t="s">
        <v>395</v>
      </c>
      <c r="B674" s="173">
        <v>113</v>
      </c>
      <c r="C674" s="183">
        <v>138</v>
      </c>
      <c r="D674" s="173">
        <v>122</v>
      </c>
      <c r="E674" s="190">
        <v>133</v>
      </c>
      <c r="F674" s="175">
        <v>537</v>
      </c>
      <c r="G674" s="175">
        <v>39</v>
      </c>
      <c r="H674" s="198">
        <f t="shared" si="66"/>
        <v>576</v>
      </c>
      <c r="I674" s="175">
        <v>256</v>
      </c>
      <c r="J674" s="441">
        <f t="shared" si="67"/>
        <v>0.4444444444444444</v>
      </c>
    </row>
    <row r="675" spans="1:10" ht="12.75">
      <c r="A675" s="86" t="s">
        <v>396</v>
      </c>
      <c r="B675" s="173">
        <v>88</v>
      </c>
      <c r="C675" s="183">
        <v>129</v>
      </c>
      <c r="D675" s="173">
        <v>117</v>
      </c>
      <c r="E675" s="190">
        <v>102</v>
      </c>
      <c r="F675" s="175">
        <v>481</v>
      </c>
      <c r="G675" s="175">
        <v>16</v>
      </c>
      <c r="H675" s="198">
        <f t="shared" si="66"/>
        <v>497</v>
      </c>
      <c r="I675" s="175">
        <v>219</v>
      </c>
      <c r="J675" s="441">
        <f t="shared" si="67"/>
        <v>0.44064386317907445</v>
      </c>
    </row>
    <row r="676" spans="1:10" ht="12.75">
      <c r="A676" s="86" t="s">
        <v>397</v>
      </c>
      <c r="B676" s="173">
        <v>81</v>
      </c>
      <c r="C676" s="183">
        <v>137</v>
      </c>
      <c r="D676" s="173">
        <v>110</v>
      </c>
      <c r="E676" s="190">
        <v>106</v>
      </c>
      <c r="F676" s="175">
        <v>493</v>
      </c>
      <c r="G676" s="175">
        <v>25</v>
      </c>
      <c r="H676" s="198">
        <f t="shared" si="66"/>
        <v>518</v>
      </c>
      <c r="I676" s="175">
        <v>219</v>
      </c>
      <c r="J676" s="441">
        <f t="shared" si="67"/>
        <v>0.42277992277992277</v>
      </c>
    </row>
    <row r="677" spans="1:10" ht="12.75">
      <c r="A677" s="86" t="s">
        <v>398</v>
      </c>
      <c r="B677" s="173">
        <v>145</v>
      </c>
      <c r="C677" s="183">
        <v>197</v>
      </c>
      <c r="D677" s="173">
        <v>178</v>
      </c>
      <c r="E677" s="190">
        <v>169</v>
      </c>
      <c r="F677" s="175">
        <v>730</v>
      </c>
      <c r="G677" s="175">
        <v>20</v>
      </c>
      <c r="H677" s="198">
        <f t="shared" si="66"/>
        <v>750</v>
      </c>
      <c r="I677" s="175">
        <v>351</v>
      </c>
      <c r="J677" s="441">
        <f t="shared" si="67"/>
        <v>0.468</v>
      </c>
    </row>
    <row r="678" spans="1:10" ht="12.75">
      <c r="A678" s="86" t="s">
        <v>399</v>
      </c>
      <c r="B678" s="173">
        <v>175</v>
      </c>
      <c r="C678" s="183">
        <v>251</v>
      </c>
      <c r="D678" s="173">
        <v>176</v>
      </c>
      <c r="E678" s="190">
        <v>256</v>
      </c>
      <c r="F678" s="175">
        <v>818</v>
      </c>
      <c r="G678" s="175">
        <v>42</v>
      </c>
      <c r="H678" s="198">
        <f t="shared" si="66"/>
        <v>860</v>
      </c>
      <c r="I678" s="175">
        <v>434</v>
      </c>
      <c r="J678" s="441">
        <f t="shared" si="67"/>
        <v>0.5046511627906977</v>
      </c>
    </row>
    <row r="679" spans="1:10" ht="12.75">
      <c r="A679" s="86" t="s">
        <v>400</v>
      </c>
      <c r="B679" s="173">
        <v>44</v>
      </c>
      <c r="C679" s="183">
        <v>75</v>
      </c>
      <c r="D679" s="173">
        <v>52</v>
      </c>
      <c r="E679" s="190">
        <v>68</v>
      </c>
      <c r="F679" s="175">
        <v>249</v>
      </c>
      <c r="G679" s="175">
        <v>2</v>
      </c>
      <c r="H679" s="198">
        <f t="shared" si="66"/>
        <v>251</v>
      </c>
      <c r="I679" s="175">
        <v>121</v>
      </c>
      <c r="J679" s="441">
        <f t="shared" si="67"/>
        <v>0.4820717131474104</v>
      </c>
    </row>
    <row r="680" spans="1:10" ht="12.75">
      <c r="A680" s="86" t="s">
        <v>401</v>
      </c>
      <c r="B680" s="173">
        <v>4</v>
      </c>
      <c r="C680" s="183">
        <v>16</v>
      </c>
      <c r="D680" s="173">
        <v>10</v>
      </c>
      <c r="E680" s="190">
        <v>10</v>
      </c>
      <c r="F680" s="175">
        <v>21</v>
      </c>
      <c r="G680" s="175">
        <v>0</v>
      </c>
      <c r="H680" s="198">
        <v>21</v>
      </c>
      <c r="I680" s="175">
        <v>20</v>
      </c>
      <c r="J680" s="458">
        <f t="shared" si="67"/>
        <v>0.9523809523809523</v>
      </c>
    </row>
    <row r="681" spans="1:10" ht="12.75">
      <c r="A681" s="86" t="s">
        <v>402</v>
      </c>
      <c r="B681" s="173">
        <v>187</v>
      </c>
      <c r="C681" s="183">
        <v>384</v>
      </c>
      <c r="D681" s="173">
        <v>243</v>
      </c>
      <c r="E681" s="190">
        <v>332</v>
      </c>
      <c r="F681" s="175">
        <v>979</v>
      </c>
      <c r="G681" s="175">
        <v>42</v>
      </c>
      <c r="H681" s="198">
        <f t="shared" si="66"/>
        <v>1021</v>
      </c>
      <c r="I681" s="175">
        <v>578</v>
      </c>
      <c r="J681" s="441">
        <f t="shared" si="67"/>
        <v>0.5661116552399609</v>
      </c>
    </row>
    <row r="682" spans="1:10" ht="12.75">
      <c r="A682" s="86" t="s">
        <v>403</v>
      </c>
      <c r="B682" s="173">
        <v>55</v>
      </c>
      <c r="C682" s="183">
        <v>60</v>
      </c>
      <c r="D682" s="173">
        <v>38</v>
      </c>
      <c r="E682" s="190">
        <v>78</v>
      </c>
      <c r="F682" s="175">
        <v>222</v>
      </c>
      <c r="G682" s="175">
        <v>5</v>
      </c>
      <c r="H682" s="198">
        <f t="shared" si="66"/>
        <v>227</v>
      </c>
      <c r="I682" s="175">
        <v>117</v>
      </c>
      <c r="J682" s="441">
        <f t="shared" si="67"/>
        <v>0.5154185022026432</v>
      </c>
    </row>
    <row r="683" spans="1:10" ht="12.75">
      <c r="A683" s="86" t="s">
        <v>404</v>
      </c>
      <c r="B683" s="173">
        <v>260</v>
      </c>
      <c r="C683" s="183">
        <v>380</v>
      </c>
      <c r="D683" s="173">
        <v>224</v>
      </c>
      <c r="E683" s="190">
        <v>418</v>
      </c>
      <c r="F683" s="175">
        <v>1065</v>
      </c>
      <c r="G683" s="175">
        <v>50</v>
      </c>
      <c r="H683" s="198">
        <f t="shared" si="66"/>
        <v>1115</v>
      </c>
      <c r="I683" s="175">
        <v>654</v>
      </c>
      <c r="J683" s="441">
        <f t="shared" si="67"/>
        <v>0.5865470852017938</v>
      </c>
    </row>
    <row r="684" spans="1:10" ht="12.75">
      <c r="A684" s="86" t="s">
        <v>405</v>
      </c>
      <c r="B684" s="173">
        <v>27</v>
      </c>
      <c r="C684" s="183">
        <v>40</v>
      </c>
      <c r="D684" s="173">
        <v>34</v>
      </c>
      <c r="E684" s="190">
        <v>33</v>
      </c>
      <c r="F684" s="175">
        <v>76</v>
      </c>
      <c r="G684" s="175">
        <v>0</v>
      </c>
      <c r="H684" s="198">
        <v>76</v>
      </c>
      <c r="I684" s="175">
        <v>70</v>
      </c>
      <c r="J684" s="441">
        <f t="shared" si="67"/>
        <v>0.9210526315789473</v>
      </c>
    </row>
    <row r="685" spans="1:10" ht="12.75">
      <c r="A685" s="86" t="s">
        <v>406</v>
      </c>
      <c r="B685" s="173">
        <v>116</v>
      </c>
      <c r="C685" s="183">
        <v>108</v>
      </c>
      <c r="D685" s="173">
        <v>106</v>
      </c>
      <c r="E685" s="190">
        <v>111</v>
      </c>
      <c r="F685" s="175">
        <v>368</v>
      </c>
      <c r="G685" s="175">
        <v>26</v>
      </c>
      <c r="H685" s="198">
        <f t="shared" si="66"/>
        <v>394</v>
      </c>
      <c r="I685" s="175">
        <v>226</v>
      </c>
      <c r="J685" s="441">
        <f t="shared" si="67"/>
        <v>0.5736040609137056</v>
      </c>
    </row>
    <row r="686" spans="1:10" ht="12.75">
      <c r="A686" s="86" t="s">
        <v>407</v>
      </c>
      <c r="B686" s="173">
        <v>165</v>
      </c>
      <c r="C686" s="183">
        <v>113</v>
      </c>
      <c r="D686" s="173">
        <v>145</v>
      </c>
      <c r="E686" s="190">
        <v>125</v>
      </c>
      <c r="F686" s="175">
        <v>466</v>
      </c>
      <c r="G686" s="175">
        <v>19</v>
      </c>
      <c r="H686" s="198">
        <f t="shared" si="66"/>
        <v>485</v>
      </c>
      <c r="I686" s="175">
        <v>277</v>
      </c>
      <c r="J686" s="441">
        <f t="shared" si="67"/>
        <v>0.5711340206185567</v>
      </c>
    </row>
    <row r="687" spans="1:10" ht="12.75">
      <c r="A687" s="86" t="s">
        <v>408</v>
      </c>
      <c r="B687" s="173">
        <v>46</v>
      </c>
      <c r="C687" s="183">
        <v>26</v>
      </c>
      <c r="D687" s="173">
        <v>23</v>
      </c>
      <c r="E687" s="190">
        <v>49</v>
      </c>
      <c r="F687" s="175">
        <v>83</v>
      </c>
      <c r="G687" s="175">
        <v>0</v>
      </c>
      <c r="H687" s="198">
        <v>83</v>
      </c>
      <c r="I687" s="175">
        <v>71</v>
      </c>
      <c r="J687" s="441">
        <f t="shared" si="67"/>
        <v>0.8554216867469879</v>
      </c>
    </row>
    <row r="688" spans="1:10" ht="12.75">
      <c r="A688" s="86" t="s">
        <v>535</v>
      </c>
      <c r="B688" s="173">
        <v>83</v>
      </c>
      <c r="C688" s="183">
        <v>100</v>
      </c>
      <c r="D688" s="173">
        <v>63</v>
      </c>
      <c r="E688" s="190">
        <v>118</v>
      </c>
      <c r="F688" s="175">
        <v>316</v>
      </c>
      <c r="G688" s="175">
        <v>6</v>
      </c>
      <c r="H688" s="198">
        <f t="shared" si="66"/>
        <v>322</v>
      </c>
      <c r="I688" s="175">
        <v>184</v>
      </c>
      <c r="J688" s="441">
        <f t="shared" si="67"/>
        <v>0.5714285714285714</v>
      </c>
    </row>
    <row r="689" spans="1:10" ht="12.75">
      <c r="A689" s="86" t="s">
        <v>409</v>
      </c>
      <c r="B689" s="173">
        <v>91</v>
      </c>
      <c r="C689" s="183">
        <v>94</v>
      </c>
      <c r="D689" s="173">
        <v>72</v>
      </c>
      <c r="E689" s="190">
        <v>110</v>
      </c>
      <c r="F689" s="175">
        <v>323</v>
      </c>
      <c r="G689" s="175">
        <v>18</v>
      </c>
      <c r="H689" s="198">
        <f t="shared" si="66"/>
        <v>341</v>
      </c>
      <c r="I689" s="175">
        <v>187</v>
      </c>
      <c r="J689" s="441">
        <f t="shared" si="67"/>
        <v>0.5483870967741935</v>
      </c>
    </row>
    <row r="690" spans="1:10" ht="12.75">
      <c r="A690" s="86" t="s">
        <v>410</v>
      </c>
      <c r="B690" s="173">
        <v>26</v>
      </c>
      <c r="C690" s="183">
        <v>96</v>
      </c>
      <c r="D690" s="173">
        <v>27</v>
      </c>
      <c r="E690" s="190">
        <v>95</v>
      </c>
      <c r="F690" s="175">
        <v>180</v>
      </c>
      <c r="G690" s="175">
        <v>15</v>
      </c>
      <c r="H690" s="198">
        <f t="shared" si="66"/>
        <v>195</v>
      </c>
      <c r="I690" s="175">
        <v>124</v>
      </c>
      <c r="J690" s="441">
        <f t="shared" si="67"/>
        <v>0.6358974358974359</v>
      </c>
    </row>
    <row r="691" spans="1:10" ht="12.75">
      <c r="A691" s="86" t="s">
        <v>411</v>
      </c>
      <c r="B691" s="173">
        <v>16</v>
      </c>
      <c r="C691" s="183">
        <v>40</v>
      </c>
      <c r="D691" s="173">
        <v>24</v>
      </c>
      <c r="E691" s="190">
        <v>33</v>
      </c>
      <c r="F691" s="175">
        <v>90</v>
      </c>
      <c r="G691" s="175">
        <v>0</v>
      </c>
      <c r="H691" s="198">
        <v>90</v>
      </c>
      <c r="I691" s="175">
        <v>57</v>
      </c>
      <c r="J691" s="468">
        <f t="shared" si="67"/>
        <v>0.6333333333333333</v>
      </c>
    </row>
    <row r="692" spans="1:10" ht="12.75">
      <c r="A692" s="86" t="s">
        <v>536</v>
      </c>
      <c r="B692" s="186">
        <v>608</v>
      </c>
      <c r="C692" s="318">
        <v>966</v>
      </c>
      <c r="D692" s="186">
        <v>657</v>
      </c>
      <c r="E692" s="190">
        <v>919</v>
      </c>
      <c r="F692" s="470"/>
      <c r="G692" s="470"/>
      <c r="H692" s="470"/>
      <c r="I692" s="175">
        <v>1607</v>
      </c>
      <c r="J692" s="459"/>
    </row>
    <row r="693" spans="1:10" ht="12.75">
      <c r="A693" s="32" t="s">
        <v>2</v>
      </c>
      <c r="B693" s="185">
        <f aca="true" t="shared" si="68" ref="B693:I693">SUM(B665:B692)</f>
        <v>2933</v>
      </c>
      <c r="C693" s="185">
        <f t="shared" si="68"/>
        <v>4080</v>
      </c>
      <c r="D693" s="185">
        <f t="shared" si="68"/>
        <v>2933</v>
      </c>
      <c r="E693" s="185">
        <f t="shared" si="68"/>
        <v>4101</v>
      </c>
      <c r="F693" s="185">
        <f t="shared" si="68"/>
        <v>9727</v>
      </c>
      <c r="G693" s="185">
        <f t="shared" si="68"/>
        <v>416</v>
      </c>
      <c r="H693" s="185">
        <f t="shared" si="68"/>
        <v>10143</v>
      </c>
      <c r="I693" s="185">
        <f t="shared" si="68"/>
        <v>7130</v>
      </c>
      <c r="J693" s="410">
        <f t="shared" si="67"/>
        <v>0.7029478458049887</v>
      </c>
    </row>
    <row r="694" spans="1:10" ht="13.5" thickBot="1">
      <c r="A694" s="79"/>
      <c r="B694" s="430"/>
      <c r="C694" s="430"/>
      <c r="D694" s="430"/>
      <c r="E694" s="430"/>
      <c r="F694" s="203"/>
      <c r="G694" s="203"/>
      <c r="H694" s="203"/>
      <c r="I694" s="203"/>
      <c r="J694" s="431"/>
    </row>
    <row r="695" spans="1:10" ht="13.5" thickBot="1">
      <c r="A695" s="18" t="s">
        <v>83</v>
      </c>
      <c r="B695" s="432"/>
      <c r="C695" s="432"/>
      <c r="D695" s="432"/>
      <c r="E695" s="432"/>
      <c r="F695" s="434"/>
      <c r="G695" s="434"/>
      <c r="H695" s="434"/>
      <c r="I695" s="434"/>
      <c r="J695" s="435"/>
    </row>
    <row r="696" spans="1:10" ht="12.75">
      <c r="A696" s="86" t="s">
        <v>666</v>
      </c>
      <c r="B696" s="205">
        <v>55</v>
      </c>
      <c r="C696" s="188">
        <v>145</v>
      </c>
      <c r="D696" s="205">
        <v>70</v>
      </c>
      <c r="E696" s="188">
        <v>131</v>
      </c>
      <c r="F696" s="169">
        <v>318</v>
      </c>
      <c r="G696" s="169">
        <v>15</v>
      </c>
      <c r="H696" s="209">
        <f>IF(G696&lt;&gt;0,G696+F696,"")</f>
        <v>333</v>
      </c>
      <c r="I696" s="169">
        <v>202</v>
      </c>
      <c r="J696" s="440">
        <f aca="true" t="shared" si="69" ref="J696:J717">IF(H696&lt;&gt;0,I696/H696,"")</f>
        <v>0.6066066066066066</v>
      </c>
    </row>
    <row r="697" spans="1:10" ht="12.75">
      <c r="A697" s="86" t="s">
        <v>667</v>
      </c>
      <c r="B697" s="206">
        <v>268</v>
      </c>
      <c r="C697" s="190">
        <v>375</v>
      </c>
      <c r="D697" s="206">
        <v>259</v>
      </c>
      <c r="E697" s="190">
        <v>380</v>
      </c>
      <c r="F697" s="175">
        <v>1072</v>
      </c>
      <c r="G697" s="175">
        <v>54</v>
      </c>
      <c r="H697" s="198">
        <f aca="true" t="shared" si="70" ref="H697:H715">IF(G697&lt;&gt;0,G697+F697,"")</f>
        <v>1126</v>
      </c>
      <c r="I697" s="175">
        <v>649</v>
      </c>
      <c r="J697" s="441">
        <f t="shared" si="69"/>
        <v>0.5763765541740675</v>
      </c>
    </row>
    <row r="698" spans="1:10" ht="12.75">
      <c r="A698" s="86" t="s">
        <v>668</v>
      </c>
      <c r="B698" s="206">
        <v>154</v>
      </c>
      <c r="C698" s="190">
        <v>287</v>
      </c>
      <c r="D698" s="206">
        <v>166</v>
      </c>
      <c r="E698" s="190">
        <v>278</v>
      </c>
      <c r="F698" s="175">
        <v>786</v>
      </c>
      <c r="G698" s="175">
        <v>36</v>
      </c>
      <c r="H698" s="198">
        <f t="shared" si="70"/>
        <v>822</v>
      </c>
      <c r="I698" s="175">
        <v>447</v>
      </c>
      <c r="J698" s="441">
        <f t="shared" si="69"/>
        <v>0.5437956204379562</v>
      </c>
    </row>
    <row r="699" spans="1:10" ht="12.75">
      <c r="A699" s="86" t="s">
        <v>669</v>
      </c>
      <c r="B699" s="206">
        <v>174</v>
      </c>
      <c r="C699" s="190">
        <v>270</v>
      </c>
      <c r="D699" s="206">
        <v>162</v>
      </c>
      <c r="E699" s="190">
        <v>278</v>
      </c>
      <c r="F699" s="175">
        <v>707</v>
      </c>
      <c r="G699" s="175">
        <v>22</v>
      </c>
      <c r="H699" s="198">
        <f t="shared" si="70"/>
        <v>729</v>
      </c>
      <c r="I699" s="175">
        <v>449</v>
      </c>
      <c r="J699" s="441">
        <f t="shared" si="69"/>
        <v>0.6159122085048011</v>
      </c>
    </row>
    <row r="700" spans="1:10" ht="12.75">
      <c r="A700" s="86" t="s">
        <v>670</v>
      </c>
      <c r="B700" s="206">
        <v>54</v>
      </c>
      <c r="C700" s="190">
        <v>114</v>
      </c>
      <c r="D700" s="206">
        <v>50</v>
      </c>
      <c r="E700" s="190">
        <v>117</v>
      </c>
      <c r="F700" s="175">
        <v>274</v>
      </c>
      <c r="G700" s="175">
        <v>9</v>
      </c>
      <c r="H700" s="198">
        <f t="shared" si="70"/>
        <v>283</v>
      </c>
      <c r="I700" s="175">
        <v>169</v>
      </c>
      <c r="J700" s="441">
        <f t="shared" si="69"/>
        <v>0.5971731448763251</v>
      </c>
    </row>
    <row r="701" spans="1:10" ht="12.75">
      <c r="A701" s="86" t="s">
        <v>671</v>
      </c>
      <c r="B701" s="206">
        <v>171</v>
      </c>
      <c r="C701" s="190">
        <v>298</v>
      </c>
      <c r="D701" s="206">
        <v>176</v>
      </c>
      <c r="E701" s="190">
        <v>293</v>
      </c>
      <c r="F701" s="175">
        <v>755</v>
      </c>
      <c r="G701" s="175">
        <v>39</v>
      </c>
      <c r="H701" s="198">
        <f t="shared" si="70"/>
        <v>794</v>
      </c>
      <c r="I701" s="175">
        <v>472</v>
      </c>
      <c r="J701" s="441">
        <f t="shared" si="69"/>
        <v>0.5944584382871536</v>
      </c>
    </row>
    <row r="702" spans="1:10" ht="12.75">
      <c r="A702" s="86" t="s">
        <v>672</v>
      </c>
      <c r="B702" s="206">
        <v>161</v>
      </c>
      <c r="C702" s="190">
        <v>228</v>
      </c>
      <c r="D702" s="206">
        <v>172</v>
      </c>
      <c r="E702" s="190">
        <v>216</v>
      </c>
      <c r="F702" s="175">
        <v>713</v>
      </c>
      <c r="G702" s="175">
        <v>39</v>
      </c>
      <c r="H702" s="198">
        <f t="shared" si="70"/>
        <v>752</v>
      </c>
      <c r="I702" s="175">
        <v>397</v>
      </c>
      <c r="J702" s="441">
        <f t="shared" si="69"/>
        <v>0.5279255319148937</v>
      </c>
    </row>
    <row r="703" spans="1:10" ht="12.75">
      <c r="A703" s="86" t="s">
        <v>673</v>
      </c>
      <c r="B703" s="206">
        <v>64</v>
      </c>
      <c r="C703" s="190">
        <v>103</v>
      </c>
      <c r="D703" s="206">
        <v>60</v>
      </c>
      <c r="E703" s="190">
        <v>105</v>
      </c>
      <c r="F703" s="175">
        <v>320</v>
      </c>
      <c r="G703" s="175">
        <v>14</v>
      </c>
      <c r="H703" s="198">
        <f t="shared" si="70"/>
        <v>334</v>
      </c>
      <c r="I703" s="175">
        <v>170</v>
      </c>
      <c r="J703" s="441">
        <f t="shared" si="69"/>
        <v>0.5089820359281437</v>
      </c>
    </row>
    <row r="704" spans="1:10" ht="12.75">
      <c r="A704" s="86" t="s">
        <v>674</v>
      </c>
      <c r="B704" s="206">
        <v>185</v>
      </c>
      <c r="C704" s="190">
        <v>300</v>
      </c>
      <c r="D704" s="206">
        <v>225</v>
      </c>
      <c r="E704" s="190">
        <v>259</v>
      </c>
      <c r="F704" s="175">
        <v>817</v>
      </c>
      <c r="G704" s="175">
        <v>29</v>
      </c>
      <c r="H704" s="198">
        <f t="shared" si="70"/>
        <v>846</v>
      </c>
      <c r="I704" s="175">
        <v>487</v>
      </c>
      <c r="J704" s="441">
        <f t="shared" si="69"/>
        <v>0.5756501182033097</v>
      </c>
    </row>
    <row r="705" spans="1:10" ht="12.75">
      <c r="A705" s="86" t="s">
        <v>675</v>
      </c>
      <c r="B705" s="206">
        <v>68</v>
      </c>
      <c r="C705" s="190">
        <v>77</v>
      </c>
      <c r="D705" s="206">
        <v>47</v>
      </c>
      <c r="E705" s="190">
        <v>99</v>
      </c>
      <c r="F705" s="175">
        <v>231</v>
      </c>
      <c r="G705" s="175">
        <v>8</v>
      </c>
      <c r="H705" s="198">
        <f t="shared" si="70"/>
        <v>239</v>
      </c>
      <c r="I705" s="175">
        <v>150</v>
      </c>
      <c r="J705" s="441">
        <f t="shared" si="69"/>
        <v>0.6276150627615062</v>
      </c>
    </row>
    <row r="706" spans="1:10" ht="12.75">
      <c r="A706" s="86" t="s">
        <v>676</v>
      </c>
      <c r="B706" s="206">
        <v>99</v>
      </c>
      <c r="C706" s="190">
        <v>233</v>
      </c>
      <c r="D706" s="206">
        <v>148</v>
      </c>
      <c r="E706" s="190">
        <v>184</v>
      </c>
      <c r="F706" s="175">
        <v>638</v>
      </c>
      <c r="G706" s="175">
        <v>50</v>
      </c>
      <c r="H706" s="198">
        <f t="shared" si="70"/>
        <v>688</v>
      </c>
      <c r="I706" s="175">
        <v>336</v>
      </c>
      <c r="J706" s="441">
        <f t="shared" si="69"/>
        <v>0.4883720930232558</v>
      </c>
    </row>
    <row r="707" spans="1:10" ht="12.75">
      <c r="A707" s="86" t="s">
        <v>677</v>
      </c>
      <c r="B707" s="206">
        <v>82</v>
      </c>
      <c r="C707" s="190">
        <v>126</v>
      </c>
      <c r="D707" s="206">
        <v>98</v>
      </c>
      <c r="E707" s="190">
        <v>112</v>
      </c>
      <c r="F707" s="175">
        <v>407</v>
      </c>
      <c r="G707" s="175">
        <v>27</v>
      </c>
      <c r="H707" s="198">
        <f t="shared" si="70"/>
        <v>434</v>
      </c>
      <c r="I707" s="175">
        <v>213</v>
      </c>
      <c r="J707" s="441">
        <f t="shared" si="69"/>
        <v>0.49078341013824883</v>
      </c>
    </row>
    <row r="708" spans="1:10" ht="12.75">
      <c r="A708" s="86" t="s">
        <v>678</v>
      </c>
      <c r="B708" s="206">
        <v>166</v>
      </c>
      <c r="C708" s="190">
        <v>342</v>
      </c>
      <c r="D708" s="206">
        <v>211</v>
      </c>
      <c r="E708" s="190">
        <v>296</v>
      </c>
      <c r="F708" s="175">
        <v>994</v>
      </c>
      <c r="G708" s="175">
        <v>50</v>
      </c>
      <c r="H708" s="198">
        <f t="shared" si="70"/>
        <v>1044</v>
      </c>
      <c r="I708" s="175">
        <v>510</v>
      </c>
      <c r="J708" s="441">
        <f t="shared" si="69"/>
        <v>0.4885057471264368</v>
      </c>
    </row>
    <row r="709" spans="1:10" ht="12.75">
      <c r="A709" s="86" t="s">
        <v>679</v>
      </c>
      <c r="B709" s="206">
        <v>194</v>
      </c>
      <c r="C709" s="190">
        <v>371</v>
      </c>
      <c r="D709" s="206">
        <v>220</v>
      </c>
      <c r="E709" s="190">
        <v>342</v>
      </c>
      <c r="F709" s="175">
        <v>1139</v>
      </c>
      <c r="G709" s="175">
        <v>58</v>
      </c>
      <c r="H709" s="198">
        <f t="shared" si="70"/>
        <v>1197</v>
      </c>
      <c r="I709" s="175">
        <v>569</v>
      </c>
      <c r="J709" s="441">
        <f t="shared" si="69"/>
        <v>0.4753550543024227</v>
      </c>
    </row>
    <row r="710" spans="1:10" ht="12.75">
      <c r="A710" s="86" t="s">
        <v>680</v>
      </c>
      <c r="B710" s="206">
        <v>130</v>
      </c>
      <c r="C710" s="190">
        <v>247</v>
      </c>
      <c r="D710" s="206">
        <v>141</v>
      </c>
      <c r="E710" s="190">
        <v>237</v>
      </c>
      <c r="F710" s="175">
        <v>656</v>
      </c>
      <c r="G710" s="175">
        <v>47</v>
      </c>
      <c r="H710" s="198">
        <f t="shared" si="70"/>
        <v>703</v>
      </c>
      <c r="I710" s="175">
        <v>381</v>
      </c>
      <c r="J710" s="441">
        <f t="shared" si="69"/>
        <v>0.5419630156472262</v>
      </c>
    </row>
    <row r="711" spans="1:10" ht="12.75">
      <c r="A711" s="86" t="s">
        <v>681</v>
      </c>
      <c r="B711" s="206">
        <v>148</v>
      </c>
      <c r="C711" s="190">
        <v>286</v>
      </c>
      <c r="D711" s="206">
        <v>147</v>
      </c>
      <c r="E711" s="190">
        <v>288</v>
      </c>
      <c r="F711" s="175">
        <v>810</v>
      </c>
      <c r="G711" s="175">
        <v>42</v>
      </c>
      <c r="H711" s="198">
        <f t="shared" si="70"/>
        <v>852</v>
      </c>
      <c r="I711" s="175">
        <v>439</v>
      </c>
      <c r="J711" s="441">
        <f t="shared" si="69"/>
        <v>0.5152582159624414</v>
      </c>
    </row>
    <row r="712" spans="1:10" ht="12.75">
      <c r="A712" s="86" t="s">
        <v>682</v>
      </c>
      <c r="B712" s="206">
        <v>159</v>
      </c>
      <c r="C712" s="190">
        <v>300</v>
      </c>
      <c r="D712" s="206">
        <v>190</v>
      </c>
      <c r="E712" s="190">
        <v>264</v>
      </c>
      <c r="F712" s="175">
        <v>789</v>
      </c>
      <c r="G712" s="175">
        <v>56</v>
      </c>
      <c r="H712" s="198">
        <f t="shared" si="70"/>
        <v>845</v>
      </c>
      <c r="I712" s="175">
        <v>462</v>
      </c>
      <c r="J712" s="441">
        <f t="shared" si="69"/>
        <v>0.5467455621301776</v>
      </c>
    </row>
    <row r="713" spans="1:10" ht="12.75">
      <c r="A713" s="86" t="s">
        <v>683</v>
      </c>
      <c r="B713" s="206">
        <v>221</v>
      </c>
      <c r="C713" s="190">
        <v>312</v>
      </c>
      <c r="D713" s="206">
        <v>249</v>
      </c>
      <c r="E713" s="190">
        <v>282</v>
      </c>
      <c r="F713" s="175">
        <v>944</v>
      </c>
      <c r="G713" s="175">
        <v>52</v>
      </c>
      <c r="H713" s="198">
        <f t="shared" si="70"/>
        <v>996</v>
      </c>
      <c r="I713" s="175">
        <v>534</v>
      </c>
      <c r="J713" s="441">
        <f t="shared" si="69"/>
        <v>0.536144578313253</v>
      </c>
    </row>
    <row r="714" spans="1:10" ht="12.75">
      <c r="A714" s="86" t="s">
        <v>684</v>
      </c>
      <c r="B714" s="206">
        <v>176</v>
      </c>
      <c r="C714" s="190">
        <v>155</v>
      </c>
      <c r="D714" s="206">
        <v>159</v>
      </c>
      <c r="E714" s="190">
        <v>172</v>
      </c>
      <c r="F714" s="175">
        <v>587</v>
      </c>
      <c r="G714" s="175">
        <v>18</v>
      </c>
      <c r="H714" s="198">
        <f t="shared" si="70"/>
        <v>605</v>
      </c>
      <c r="I714" s="175">
        <v>333</v>
      </c>
      <c r="J714" s="441">
        <f t="shared" si="69"/>
        <v>0.5504132231404959</v>
      </c>
    </row>
    <row r="715" spans="1:10" ht="12.75">
      <c r="A715" s="86" t="s">
        <v>685</v>
      </c>
      <c r="B715" s="206">
        <v>129</v>
      </c>
      <c r="C715" s="190">
        <v>210</v>
      </c>
      <c r="D715" s="206">
        <v>129</v>
      </c>
      <c r="E715" s="190">
        <v>211</v>
      </c>
      <c r="F715" s="175">
        <v>515</v>
      </c>
      <c r="G715" s="175">
        <v>19</v>
      </c>
      <c r="H715" s="198">
        <f t="shared" si="70"/>
        <v>534</v>
      </c>
      <c r="I715" s="175">
        <v>347</v>
      </c>
      <c r="J715" s="468">
        <f t="shared" si="69"/>
        <v>0.649812734082397</v>
      </c>
    </row>
    <row r="716" spans="1:10" ht="12.75">
      <c r="A716" s="86" t="s">
        <v>57</v>
      </c>
      <c r="B716" s="208">
        <v>405</v>
      </c>
      <c r="C716" s="192">
        <v>741</v>
      </c>
      <c r="D716" s="208">
        <v>510</v>
      </c>
      <c r="E716" s="192">
        <v>632</v>
      </c>
      <c r="F716" s="310"/>
      <c r="G716" s="310"/>
      <c r="H716" s="310"/>
      <c r="I716" s="175">
        <v>1161</v>
      </c>
      <c r="J716" s="459"/>
    </row>
    <row r="717" spans="1:10" ht="12.75">
      <c r="A717" s="32" t="s">
        <v>2</v>
      </c>
      <c r="B717" s="185">
        <f aca="true" t="shared" si="71" ref="B717:I717">SUM(B696:B716)</f>
        <v>3263</v>
      </c>
      <c r="C717" s="185">
        <f t="shared" si="71"/>
        <v>5520</v>
      </c>
      <c r="D717" s="185">
        <f t="shared" si="71"/>
        <v>3589</v>
      </c>
      <c r="E717" s="185">
        <f t="shared" si="71"/>
        <v>5176</v>
      </c>
      <c r="F717" s="185">
        <f t="shared" si="71"/>
        <v>13472</v>
      </c>
      <c r="G717" s="185">
        <f t="shared" si="71"/>
        <v>684</v>
      </c>
      <c r="H717" s="185">
        <f t="shared" si="71"/>
        <v>14156</v>
      </c>
      <c r="I717" s="185">
        <f t="shared" si="71"/>
        <v>8877</v>
      </c>
      <c r="J717" s="410">
        <f t="shared" si="69"/>
        <v>0.6270839220118678</v>
      </c>
    </row>
    <row r="718" spans="1:10" ht="13.5" thickBot="1">
      <c r="A718" s="78"/>
      <c r="B718" s="293"/>
      <c r="C718" s="293"/>
      <c r="D718" s="293"/>
      <c r="E718" s="293"/>
      <c r="F718" s="203"/>
      <c r="G718" s="203"/>
      <c r="H718" s="203"/>
      <c r="I718" s="203"/>
      <c r="J718" s="431"/>
    </row>
    <row r="719" spans="1:10" ht="13.5" thickBot="1">
      <c r="A719" s="18" t="s">
        <v>84</v>
      </c>
      <c r="B719" s="432"/>
      <c r="C719" s="432"/>
      <c r="D719" s="432"/>
      <c r="E719" s="432"/>
      <c r="F719" s="434"/>
      <c r="G719" s="434"/>
      <c r="H719" s="434"/>
      <c r="I719" s="434"/>
      <c r="J719" s="435"/>
    </row>
    <row r="720" spans="1:10" ht="12.75">
      <c r="A720" s="86" t="s">
        <v>686</v>
      </c>
      <c r="B720" s="167">
        <v>158</v>
      </c>
      <c r="C720" s="221">
        <v>188</v>
      </c>
      <c r="D720" s="167">
        <v>234</v>
      </c>
      <c r="E720" s="188">
        <v>113</v>
      </c>
      <c r="F720" s="169">
        <v>656</v>
      </c>
      <c r="G720" s="169">
        <v>57</v>
      </c>
      <c r="H720" s="197">
        <f aca="true" t="shared" si="72" ref="H720:H731">IF(G720&lt;&gt;0,G720+F720,"")</f>
        <v>713</v>
      </c>
      <c r="I720" s="169">
        <v>351</v>
      </c>
      <c r="J720" s="440">
        <f aca="true" t="shared" si="73" ref="J720:J732">IF(H720&lt;&gt;0,I720/H720,"")</f>
        <v>0.49228611500701264</v>
      </c>
    </row>
    <row r="721" spans="1:10" ht="12.75">
      <c r="A721" s="86" t="s">
        <v>687</v>
      </c>
      <c r="B721" s="173">
        <v>187</v>
      </c>
      <c r="C721" s="222">
        <v>203</v>
      </c>
      <c r="D721" s="173">
        <v>216</v>
      </c>
      <c r="E721" s="190">
        <v>177</v>
      </c>
      <c r="F721" s="175">
        <v>700</v>
      </c>
      <c r="G721" s="175">
        <v>56</v>
      </c>
      <c r="H721" s="217">
        <f t="shared" si="72"/>
        <v>756</v>
      </c>
      <c r="I721" s="175">
        <v>401</v>
      </c>
      <c r="J721" s="441">
        <f t="shared" si="73"/>
        <v>0.5304232804232805</v>
      </c>
    </row>
    <row r="722" spans="1:10" ht="12.75">
      <c r="A722" s="86" t="s">
        <v>688</v>
      </c>
      <c r="B722" s="173">
        <v>134</v>
      </c>
      <c r="C722" s="222">
        <v>140</v>
      </c>
      <c r="D722" s="173">
        <v>144</v>
      </c>
      <c r="E722" s="190">
        <v>130</v>
      </c>
      <c r="F722" s="175">
        <v>415</v>
      </c>
      <c r="G722" s="175">
        <v>34</v>
      </c>
      <c r="H722" s="217">
        <f t="shared" si="72"/>
        <v>449</v>
      </c>
      <c r="I722" s="175">
        <v>278</v>
      </c>
      <c r="J722" s="441">
        <f t="shared" si="73"/>
        <v>0.6191536748329621</v>
      </c>
    </row>
    <row r="723" spans="1:10" ht="12.75">
      <c r="A723" s="86" t="s">
        <v>689</v>
      </c>
      <c r="B723" s="173">
        <v>157</v>
      </c>
      <c r="C723" s="222">
        <v>144</v>
      </c>
      <c r="D723" s="173">
        <v>150</v>
      </c>
      <c r="E723" s="190">
        <v>149</v>
      </c>
      <c r="F723" s="175">
        <v>479</v>
      </c>
      <c r="G723" s="175">
        <v>39</v>
      </c>
      <c r="H723" s="217">
        <f t="shared" si="72"/>
        <v>518</v>
      </c>
      <c r="I723" s="175">
        <v>304</v>
      </c>
      <c r="J723" s="441">
        <f t="shared" si="73"/>
        <v>0.5868725868725869</v>
      </c>
    </row>
    <row r="724" spans="1:10" ht="12.75">
      <c r="A724" s="86" t="s">
        <v>690</v>
      </c>
      <c r="B724" s="173">
        <v>190</v>
      </c>
      <c r="C724" s="222">
        <v>216</v>
      </c>
      <c r="D724" s="173">
        <v>183</v>
      </c>
      <c r="E724" s="190">
        <v>228</v>
      </c>
      <c r="F724" s="175">
        <v>722</v>
      </c>
      <c r="G724" s="175">
        <v>38</v>
      </c>
      <c r="H724" s="217">
        <f t="shared" si="72"/>
        <v>760</v>
      </c>
      <c r="I724" s="175">
        <v>417</v>
      </c>
      <c r="J724" s="441">
        <f t="shared" si="73"/>
        <v>0.5486842105263158</v>
      </c>
    </row>
    <row r="725" spans="1:10" ht="12.75">
      <c r="A725" s="86" t="s">
        <v>691</v>
      </c>
      <c r="B725" s="173">
        <v>273</v>
      </c>
      <c r="C725" s="222">
        <v>280</v>
      </c>
      <c r="D725" s="173">
        <v>358</v>
      </c>
      <c r="E725" s="190">
        <v>198</v>
      </c>
      <c r="F725" s="175">
        <v>1114</v>
      </c>
      <c r="G725" s="175">
        <v>105</v>
      </c>
      <c r="H725" s="217">
        <f t="shared" si="72"/>
        <v>1219</v>
      </c>
      <c r="I725" s="175">
        <v>566</v>
      </c>
      <c r="J725" s="441">
        <f t="shared" si="73"/>
        <v>0.4643150123051682</v>
      </c>
    </row>
    <row r="726" spans="1:10" ht="12.75">
      <c r="A726" s="86" t="s">
        <v>692</v>
      </c>
      <c r="B726" s="173">
        <v>157</v>
      </c>
      <c r="C726" s="222">
        <v>174</v>
      </c>
      <c r="D726" s="173">
        <v>200</v>
      </c>
      <c r="E726" s="190">
        <v>131</v>
      </c>
      <c r="F726" s="175">
        <v>673</v>
      </c>
      <c r="G726" s="175">
        <v>62</v>
      </c>
      <c r="H726" s="217">
        <f t="shared" si="72"/>
        <v>735</v>
      </c>
      <c r="I726" s="175">
        <v>338</v>
      </c>
      <c r="J726" s="441">
        <f t="shared" si="73"/>
        <v>0.4598639455782313</v>
      </c>
    </row>
    <row r="727" spans="1:10" ht="12.75">
      <c r="A727" s="86" t="s">
        <v>693</v>
      </c>
      <c r="B727" s="173">
        <v>230</v>
      </c>
      <c r="C727" s="222">
        <v>240</v>
      </c>
      <c r="D727" s="173">
        <v>258</v>
      </c>
      <c r="E727" s="190">
        <v>215</v>
      </c>
      <c r="F727" s="175">
        <v>997</v>
      </c>
      <c r="G727" s="175">
        <v>80</v>
      </c>
      <c r="H727" s="217">
        <f t="shared" si="72"/>
        <v>1077</v>
      </c>
      <c r="I727" s="175">
        <v>477</v>
      </c>
      <c r="J727" s="441">
        <f t="shared" si="73"/>
        <v>0.4428969359331476</v>
      </c>
    </row>
    <row r="728" spans="1:10" ht="12.75">
      <c r="A728" s="86" t="s">
        <v>694</v>
      </c>
      <c r="B728" s="173">
        <v>243</v>
      </c>
      <c r="C728" s="222">
        <v>207</v>
      </c>
      <c r="D728" s="173">
        <v>273</v>
      </c>
      <c r="E728" s="190">
        <v>178</v>
      </c>
      <c r="F728" s="175">
        <v>905</v>
      </c>
      <c r="G728" s="175">
        <v>73</v>
      </c>
      <c r="H728" s="217">
        <f t="shared" si="72"/>
        <v>978</v>
      </c>
      <c r="I728" s="175">
        <v>472</v>
      </c>
      <c r="J728" s="441">
        <f t="shared" si="73"/>
        <v>0.48261758691206547</v>
      </c>
    </row>
    <row r="729" spans="1:10" ht="12.75">
      <c r="A729" s="86" t="s">
        <v>695</v>
      </c>
      <c r="B729" s="170">
        <v>123</v>
      </c>
      <c r="C729" s="222">
        <v>103</v>
      </c>
      <c r="D729" s="173">
        <v>152</v>
      </c>
      <c r="E729" s="190">
        <v>72</v>
      </c>
      <c r="F729" s="175">
        <v>429</v>
      </c>
      <c r="G729" s="175">
        <v>49</v>
      </c>
      <c r="H729" s="217">
        <f t="shared" si="72"/>
        <v>478</v>
      </c>
      <c r="I729" s="175">
        <v>227</v>
      </c>
      <c r="J729" s="441">
        <f t="shared" si="73"/>
        <v>0.47489539748953974</v>
      </c>
    </row>
    <row r="730" spans="1:10" ht="12.75">
      <c r="A730" s="86" t="s">
        <v>696</v>
      </c>
      <c r="B730" s="251">
        <v>232</v>
      </c>
      <c r="C730" s="226">
        <v>223</v>
      </c>
      <c r="D730" s="170">
        <v>257</v>
      </c>
      <c r="E730" s="190">
        <v>192</v>
      </c>
      <c r="F730" s="175">
        <v>912</v>
      </c>
      <c r="G730" s="175">
        <v>97</v>
      </c>
      <c r="H730" s="217">
        <f t="shared" si="72"/>
        <v>1009</v>
      </c>
      <c r="I730" s="175">
        <v>467</v>
      </c>
      <c r="J730" s="441">
        <f t="shared" si="73"/>
        <v>0.4628344895936571</v>
      </c>
    </row>
    <row r="731" spans="1:10" ht="12.75">
      <c r="A731" s="240" t="s">
        <v>57</v>
      </c>
      <c r="B731" s="178">
        <v>555</v>
      </c>
      <c r="C731" s="203">
        <v>630</v>
      </c>
      <c r="D731" s="186">
        <v>648</v>
      </c>
      <c r="E731" s="190">
        <v>538</v>
      </c>
      <c r="F731" s="370"/>
      <c r="G731" s="370"/>
      <c r="H731" s="371">
        <f t="shared" si="72"/>
      </c>
      <c r="I731" s="175">
        <v>1200</v>
      </c>
      <c r="J731" s="459"/>
    </row>
    <row r="732" spans="1:10" ht="12.75">
      <c r="A732" s="32" t="s">
        <v>2</v>
      </c>
      <c r="B732" s="185">
        <f aca="true" t="shared" si="74" ref="B732:I732">SUM(B720:B731)</f>
        <v>2639</v>
      </c>
      <c r="C732" s="185">
        <f t="shared" si="74"/>
        <v>2748</v>
      </c>
      <c r="D732" s="185">
        <f t="shared" si="74"/>
        <v>3073</v>
      </c>
      <c r="E732" s="185">
        <f t="shared" si="74"/>
        <v>2321</v>
      </c>
      <c r="F732" s="185">
        <f t="shared" si="74"/>
        <v>8002</v>
      </c>
      <c r="G732" s="185">
        <f t="shared" si="74"/>
        <v>690</v>
      </c>
      <c r="H732" s="185">
        <f t="shared" si="74"/>
        <v>8692</v>
      </c>
      <c r="I732" s="185">
        <f t="shared" si="74"/>
        <v>5498</v>
      </c>
      <c r="J732" s="410">
        <f t="shared" si="73"/>
        <v>0.6325356649792913</v>
      </c>
    </row>
    <row r="733" spans="1:10" ht="13.5" thickBot="1">
      <c r="A733" s="79"/>
      <c r="B733" s="430"/>
      <c r="C733" s="430"/>
      <c r="D733" s="430"/>
      <c r="E733" s="430"/>
      <c r="F733" s="203"/>
      <c r="G733" s="203"/>
      <c r="H733" s="203"/>
      <c r="I733" s="203"/>
      <c r="J733" s="431"/>
    </row>
    <row r="734" spans="1:10" ht="13.5" thickBot="1">
      <c r="A734" s="18" t="s">
        <v>85</v>
      </c>
      <c r="B734" s="432"/>
      <c r="C734" s="432"/>
      <c r="D734" s="432"/>
      <c r="E734" s="432"/>
      <c r="F734" s="432"/>
      <c r="G734" s="432"/>
      <c r="H734" s="432"/>
      <c r="I734" s="432"/>
      <c r="J734" s="433"/>
    </row>
    <row r="735" spans="1:10" ht="12.75">
      <c r="A735" s="9" t="s">
        <v>537</v>
      </c>
      <c r="B735" s="471">
        <v>299</v>
      </c>
      <c r="C735" s="472">
        <v>413</v>
      </c>
      <c r="D735" s="471">
        <v>305</v>
      </c>
      <c r="E735" s="472">
        <v>409</v>
      </c>
      <c r="F735" s="374">
        <v>1290</v>
      </c>
      <c r="G735" s="253">
        <v>114</v>
      </c>
      <c r="H735" s="197">
        <f>IF(G735&lt;&gt;0,G735+F735,"")</f>
        <v>1404</v>
      </c>
      <c r="I735" s="253">
        <v>722</v>
      </c>
      <c r="J735" s="440">
        <f aca="true" t="shared" si="75" ref="J735:J804">IF(H735&lt;&gt;0,I735/H735,"")</f>
        <v>0.5142450142450142</v>
      </c>
    </row>
    <row r="736" spans="1:10" ht="12.75">
      <c r="A736" s="9" t="s">
        <v>538</v>
      </c>
      <c r="B736" s="473">
        <v>323</v>
      </c>
      <c r="C736" s="474">
        <v>400</v>
      </c>
      <c r="D736" s="473">
        <v>231</v>
      </c>
      <c r="E736" s="474">
        <v>489</v>
      </c>
      <c r="F736" s="140">
        <v>1286</v>
      </c>
      <c r="G736" s="140">
        <v>101</v>
      </c>
      <c r="H736" s="243">
        <f>IF(G736&lt;&gt;0,G736+F736,"")</f>
        <v>1387</v>
      </c>
      <c r="I736" s="140">
        <v>729</v>
      </c>
      <c r="J736" s="441">
        <f t="shared" si="75"/>
        <v>0.5255948089401586</v>
      </c>
    </row>
    <row r="737" spans="1:10" ht="12.75">
      <c r="A737" s="9" t="s">
        <v>539</v>
      </c>
      <c r="B737" s="473">
        <v>327</v>
      </c>
      <c r="C737" s="474">
        <v>512</v>
      </c>
      <c r="D737" s="473">
        <v>264</v>
      </c>
      <c r="E737" s="474">
        <v>578</v>
      </c>
      <c r="F737" s="140">
        <v>1444</v>
      </c>
      <c r="G737" s="140">
        <v>119</v>
      </c>
      <c r="H737" s="243">
        <f aca="true" t="shared" si="76" ref="H737:H800">IF(G737&lt;&gt;0,G737+F737,"")</f>
        <v>1563</v>
      </c>
      <c r="I737" s="140">
        <v>851</v>
      </c>
      <c r="J737" s="441">
        <f t="shared" si="75"/>
        <v>0.544465770953295</v>
      </c>
    </row>
    <row r="738" spans="1:10" ht="12.75">
      <c r="A738" s="9" t="s">
        <v>540</v>
      </c>
      <c r="B738" s="473">
        <v>240</v>
      </c>
      <c r="C738" s="474">
        <v>340</v>
      </c>
      <c r="D738" s="473">
        <v>234</v>
      </c>
      <c r="E738" s="474">
        <v>347</v>
      </c>
      <c r="F738" s="140">
        <v>953</v>
      </c>
      <c r="G738" s="140">
        <v>86</v>
      </c>
      <c r="H738" s="243">
        <f t="shared" si="76"/>
        <v>1039</v>
      </c>
      <c r="I738" s="140">
        <v>589</v>
      </c>
      <c r="J738" s="441">
        <f t="shared" si="75"/>
        <v>0.5668912415784408</v>
      </c>
    </row>
    <row r="739" spans="1:10" ht="12.75">
      <c r="A739" s="9" t="s">
        <v>541</v>
      </c>
      <c r="B739" s="473">
        <v>365</v>
      </c>
      <c r="C739" s="474">
        <v>534</v>
      </c>
      <c r="D739" s="473">
        <v>423</v>
      </c>
      <c r="E739" s="474">
        <v>484</v>
      </c>
      <c r="F739" s="140">
        <v>1625</v>
      </c>
      <c r="G739" s="140">
        <v>98</v>
      </c>
      <c r="H739" s="243">
        <f t="shared" si="76"/>
        <v>1723</v>
      </c>
      <c r="I739" s="140">
        <v>919</v>
      </c>
      <c r="J739" s="441">
        <f t="shared" si="75"/>
        <v>0.5333720255368544</v>
      </c>
    </row>
    <row r="740" spans="1:10" ht="12.75">
      <c r="A740" s="9" t="s">
        <v>542</v>
      </c>
      <c r="B740" s="473">
        <v>444</v>
      </c>
      <c r="C740" s="474">
        <v>544</v>
      </c>
      <c r="D740" s="473">
        <v>328</v>
      </c>
      <c r="E740" s="474">
        <v>662</v>
      </c>
      <c r="F740" s="140">
        <v>1831</v>
      </c>
      <c r="G740" s="140">
        <v>123</v>
      </c>
      <c r="H740" s="243">
        <f t="shared" si="76"/>
        <v>1954</v>
      </c>
      <c r="I740" s="140">
        <v>1001</v>
      </c>
      <c r="J740" s="441">
        <f t="shared" si="75"/>
        <v>0.5122824974411464</v>
      </c>
    </row>
    <row r="741" spans="1:10" ht="12.75">
      <c r="A741" s="9" t="s">
        <v>543</v>
      </c>
      <c r="B741" s="473">
        <v>361</v>
      </c>
      <c r="C741" s="474">
        <v>547</v>
      </c>
      <c r="D741" s="473">
        <v>359</v>
      </c>
      <c r="E741" s="474">
        <v>548</v>
      </c>
      <c r="F741" s="140">
        <v>1813</v>
      </c>
      <c r="G741" s="140">
        <v>124</v>
      </c>
      <c r="H741" s="243">
        <f t="shared" si="76"/>
        <v>1937</v>
      </c>
      <c r="I741" s="140">
        <v>918</v>
      </c>
      <c r="J741" s="441">
        <f t="shared" si="75"/>
        <v>0.47392875580795046</v>
      </c>
    </row>
    <row r="742" spans="1:10" ht="12.75">
      <c r="A742" s="62" t="s">
        <v>544</v>
      </c>
      <c r="B742" s="473">
        <v>485</v>
      </c>
      <c r="C742" s="474">
        <v>640</v>
      </c>
      <c r="D742" s="473">
        <v>442</v>
      </c>
      <c r="E742" s="474">
        <v>689</v>
      </c>
      <c r="F742" s="140">
        <v>2028</v>
      </c>
      <c r="G742" s="140">
        <v>244</v>
      </c>
      <c r="H742" s="243">
        <f t="shared" si="76"/>
        <v>2272</v>
      </c>
      <c r="I742" s="140">
        <v>1148</v>
      </c>
      <c r="J742" s="441">
        <f t="shared" si="75"/>
        <v>0.5052816901408451</v>
      </c>
    </row>
    <row r="743" spans="1:10" ht="12.75">
      <c r="A743" s="62" t="s">
        <v>545</v>
      </c>
      <c r="B743" s="473">
        <v>333</v>
      </c>
      <c r="C743" s="474">
        <v>521</v>
      </c>
      <c r="D743" s="473">
        <v>393</v>
      </c>
      <c r="E743" s="474">
        <v>457</v>
      </c>
      <c r="F743" s="140">
        <v>1511</v>
      </c>
      <c r="G743" s="140">
        <v>156</v>
      </c>
      <c r="H743" s="243">
        <f t="shared" si="76"/>
        <v>1667</v>
      </c>
      <c r="I743" s="140">
        <v>862</v>
      </c>
      <c r="J743" s="441">
        <f t="shared" si="75"/>
        <v>0.5170965806838632</v>
      </c>
    </row>
    <row r="744" spans="1:10" ht="12.75">
      <c r="A744" s="9">
        <v>10</v>
      </c>
      <c r="B744" s="473">
        <v>250</v>
      </c>
      <c r="C744" s="474">
        <v>337</v>
      </c>
      <c r="D744" s="473">
        <v>269</v>
      </c>
      <c r="E744" s="474">
        <v>316</v>
      </c>
      <c r="F744" s="140">
        <v>1072</v>
      </c>
      <c r="G744" s="140">
        <v>89</v>
      </c>
      <c r="H744" s="243">
        <f t="shared" si="76"/>
        <v>1161</v>
      </c>
      <c r="I744" s="140">
        <v>591</v>
      </c>
      <c r="J744" s="441">
        <f t="shared" si="75"/>
        <v>0.5090439276485789</v>
      </c>
    </row>
    <row r="745" spans="1:10" ht="12.75">
      <c r="A745" s="9">
        <v>11</v>
      </c>
      <c r="B745" s="473">
        <v>246</v>
      </c>
      <c r="C745" s="474">
        <v>293</v>
      </c>
      <c r="D745" s="473">
        <v>259</v>
      </c>
      <c r="E745" s="474">
        <v>280</v>
      </c>
      <c r="F745" s="140">
        <v>1011</v>
      </c>
      <c r="G745" s="140">
        <v>100</v>
      </c>
      <c r="H745" s="243">
        <f t="shared" si="76"/>
        <v>1111</v>
      </c>
      <c r="I745" s="140">
        <v>545</v>
      </c>
      <c r="J745" s="441">
        <f t="shared" si="75"/>
        <v>0.49054905490549056</v>
      </c>
    </row>
    <row r="746" spans="1:10" ht="12.75">
      <c r="A746" s="9">
        <v>12</v>
      </c>
      <c r="B746" s="473">
        <v>144</v>
      </c>
      <c r="C746" s="474">
        <v>241</v>
      </c>
      <c r="D746" s="473">
        <v>155</v>
      </c>
      <c r="E746" s="474">
        <v>230</v>
      </c>
      <c r="F746" s="140">
        <v>702</v>
      </c>
      <c r="G746" s="140">
        <v>61</v>
      </c>
      <c r="H746" s="243">
        <f t="shared" si="76"/>
        <v>763</v>
      </c>
      <c r="I746" s="140">
        <v>391</v>
      </c>
      <c r="J746" s="441">
        <f t="shared" si="75"/>
        <v>0.5124508519003932</v>
      </c>
    </row>
    <row r="747" spans="1:10" ht="12.75">
      <c r="A747" s="9">
        <v>13</v>
      </c>
      <c r="B747" s="473">
        <v>83</v>
      </c>
      <c r="C747" s="474">
        <v>183</v>
      </c>
      <c r="D747" s="473">
        <v>103</v>
      </c>
      <c r="E747" s="474">
        <v>160</v>
      </c>
      <c r="F747" s="140">
        <v>589</v>
      </c>
      <c r="G747" s="140">
        <v>16</v>
      </c>
      <c r="H747" s="243">
        <f t="shared" si="76"/>
        <v>605</v>
      </c>
      <c r="I747" s="140">
        <v>268</v>
      </c>
      <c r="J747" s="441">
        <f t="shared" si="75"/>
        <v>0.44297520661157025</v>
      </c>
    </row>
    <row r="748" spans="1:10" ht="12.75">
      <c r="A748" s="9">
        <v>14</v>
      </c>
      <c r="B748" s="473">
        <v>218</v>
      </c>
      <c r="C748" s="474">
        <v>382</v>
      </c>
      <c r="D748" s="473">
        <v>258</v>
      </c>
      <c r="E748" s="474">
        <v>350</v>
      </c>
      <c r="F748" s="140">
        <v>1227</v>
      </c>
      <c r="G748" s="140">
        <v>84</v>
      </c>
      <c r="H748" s="243">
        <f t="shared" si="76"/>
        <v>1311</v>
      </c>
      <c r="I748" s="140">
        <v>618</v>
      </c>
      <c r="J748" s="441">
        <f t="shared" si="75"/>
        <v>0.47139588100686497</v>
      </c>
    </row>
    <row r="749" spans="1:10" ht="12.75">
      <c r="A749" s="9">
        <v>15</v>
      </c>
      <c r="B749" s="473">
        <v>309</v>
      </c>
      <c r="C749" s="474">
        <v>447</v>
      </c>
      <c r="D749" s="473">
        <v>321</v>
      </c>
      <c r="E749" s="474">
        <v>427</v>
      </c>
      <c r="F749" s="140">
        <v>1492</v>
      </c>
      <c r="G749" s="140">
        <v>101</v>
      </c>
      <c r="H749" s="243">
        <f t="shared" si="76"/>
        <v>1593</v>
      </c>
      <c r="I749" s="140">
        <v>767</v>
      </c>
      <c r="J749" s="441">
        <f t="shared" si="75"/>
        <v>0.48148148148148145</v>
      </c>
    </row>
    <row r="750" spans="1:10" ht="12.75">
      <c r="A750" s="9">
        <v>16</v>
      </c>
      <c r="B750" s="473">
        <v>278</v>
      </c>
      <c r="C750" s="474">
        <v>533</v>
      </c>
      <c r="D750" s="473">
        <v>382</v>
      </c>
      <c r="E750" s="474">
        <v>430</v>
      </c>
      <c r="F750" s="140">
        <v>1606</v>
      </c>
      <c r="G750" s="140">
        <v>66</v>
      </c>
      <c r="H750" s="243">
        <f t="shared" si="76"/>
        <v>1672</v>
      </c>
      <c r="I750" s="140">
        <v>826</v>
      </c>
      <c r="J750" s="441">
        <f t="shared" si="75"/>
        <v>0.49401913875598086</v>
      </c>
    </row>
    <row r="751" spans="1:10" ht="12.75">
      <c r="A751" s="9">
        <v>17</v>
      </c>
      <c r="B751" s="473">
        <v>183</v>
      </c>
      <c r="C751" s="474">
        <v>317</v>
      </c>
      <c r="D751" s="473">
        <v>222</v>
      </c>
      <c r="E751" s="474">
        <v>275</v>
      </c>
      <c r="F751" s="140">
        <v>859</v>
      </c>
      <c r="G751" s="140">
        <v>68</v>
      </c>
      <c r="H751" s="243">
        <f t="shared" si="76"/>
        <v>927</v>
      </c>
      <c r="I751" s="140">
        <v>508</v>
      </c>
      <c r="J751" s="441">
        <f t="shared" si="75"/>
        <v>0.5480043149946062</v>
      </c>
    </row>
    <row r="752" spans="1:10" ht="12.75">
      <c r="A752" s="9">
        <v>18</v>
      </c>
      <c r="B752" s="473">
        <v>323</v>
      </c>
      <c r="C752" s="474">
        <v>539</v>
      </c>
      <c r="D752" s="473">
        <v>394</v>
      </c>
      <c r="E752" s="474">
        <v>474</v>
      </c>
      <c r="F752" s="140">
        <v>1645</v>
      </c>
      <c r="G752" s="140">
        <v>111</v>
      </c>
      <c r="H752" s="243">
        <f t="shared" si="76"/>
        <v>1756</v>
      </c>
      <c r="I752" s="140">
        <v>881</v>
      </c>
      <c r="J752" s="441">
        <f t="shared" si="75"/>
        <v>0.5017084282460137</v>
      </c>
    </row>
    <row r="753" spans="1:10" ht="12.75">
      <c r="A753" s="9">
        <v>19</v>
      </c>
      <c r="B753" s="473">
        <v>192</v>
      </c>
      <c r="C753" s="474">
        <v>435</v>
      </c>
      <c r="D753" s="473">
        <v>301</v>
      </c>
      <c r="E753" s="474">
        <v>329</v>
      </c>
      <c r="F753" s="140">
        <v>1173</v>
      </c>
      <c r="G753" s="140">
        <v>77</v>
      </c>
      <c r="H753" s="243">
        <f t="shared" si="76"/>
        <v>1250</v>
      </c>
      <c r="I753" s="140">
        <v>646</v>
      </c>
      <c r="J753" s="441">
        <f t="shared" si="75"/>
        <v>0.5168</v>
      </c>
    </row>
    <row r="754" spans="1:10" ht="12.75">
      <c r="A754" s="9">
        <v>20</v>
      </c>
      <c r="B754" s="473">
        <v>246</v>
      </c>
      <c r="C754" s="474">
        <v>459</v>
      </c>
      <c r="D754" s="473">
        <v>365</v>
      </c>
      <c r="E754" s="474">
        <v>346</v>
      </c>
      <c r="F754" s="140">
        <v>1781</v>
      </c>
      <c r="G754" s="140">
        <v>128</v>
      </c>
      <c r="H754" s="243">
        <f t="shared" si="76"/>
        <v>1909</v>
      </c>
      <c r="I754" s="140">
        <v>728</v>
      </c>
      <c r="J754" s="441">
        <f t="shared" si="75"/>
        <v>0.38135149292823467</v>
      </c>
    </row>
    <row r="755" spans="1:10" ht="12.75">
      <c r="A755" s="9">
        <v>21</v>
      </c>
      <c r="B755" s="473">
        <v>168</v>
      </c>
      <c r="C755" s="474">
        <v>328</v>
      </c>
      <c r="D755" s="473">
        <v>246</v>
      </c>
      <c r="E755" s="474">
        <v>250</v>
      </c>
      <c r="F755" s="140">
        <v>968</v>
      </c>
      <c r="G755" s="140">
        <v>64</v>
      </c>
      <c r="H755" s="243">
        <f t="shared" si="76"/>
        <v>1032</v>
      </c>
      <c r="I755" s="140">
        <v>507</v>
      </c>
      <c r="J755" s="441">
        <f t="shared" si="75"/>
        <v>0.49127906976744184</v>
      </c>
    </row>
    <row r="756" spans="1:10" ht="12.75">
      <c r="A756" s="9">
        <v>22</v>
      </c>
      <c r="B756" s="473">
        <v>214</v>
      </c>
      <c r="C756" s="474">
        <v>382</v>
      </c>
      <c r="D756" s="473">
        <v>272</v>
      </c>
      <c r="E756" s="474">
        <v>325</v>
      </c>
      <c r="F756" s="140">
        <v>1408</v>
      </c>
      <c r="G756" s="140">
        <v>59</v>
      </c>
      <c r="H756" s="243">
        <f t="shared" si="76"/>
        <v>1467</v>
      </c>
      <c r="I756" s="140">
        <v>603</v>
      </c>
      <c r="J756" s="441">
        <f t="shared" si="75"/>
        <v>0.4110429447852761</v>
      </c>
    </row>
    <row r="757" spans="1:10" ht="12.75">
      <c r="A757" s="9">
        <v>23</v>
      </c>
      <c r="B757" s="473">
        <v>270</v>
      </c>
      <c r="C757" s="474">
        <v>338</v>
      </c>
      <c r="D757" s="473">
        <v>315</v>
      </c>
      <c r="E757" s="474">
        <v>293</v>
      </c>
      <c r="F757" s="140">
        <v>1091</v>
      </c>
      <c r="G757" s="140">
        <v>125</v>
      </c>
      <c r="H757" s="243">
        <f t="shared" si="76"/>
        <v>1216</v>
      </c>
      <c r="I757" s="140">
        <v>612</v>
      </c>
      <c r="J757" s="441">
        <f t="shared" si="75"/>
        <v>0.5032894736842105</v>
      </c>
    </row>
    <row r="758" spans="1:10" ht="12.75">
      <c r="A758" s="9">
        <v>24</v>
      </c>
      <c r="B758" s="473">
        <v>167</v>
      </c>
      <c r="C758" s="474">
        <v>243</v>
      </c>
      <c r="D758" s="473">
        <v>226</v>
      </c>
      <c r="E758" s="474">
        <v>185</v>
      </c>
      <c r="F758" s="140">
        <v>744</v>
      </c>
      <c r="G758" s="140">
        <v>72</v>
      </c>
      <c r="H758" s="243">
        <f t="shared" si="76"/>
        <v>816</v>
      </c>
      <c r="I758" s="140">
        <v>417</v>
      </c>
      <c r="J758" s="441">
        <f t="shared" si="75"/>
        <v>0.5110294117647058</v>
      </c>
    </row>
    <row r="759" spans="1:10" ht="12.75">
      <c r="A759" s="9">
        <v>25</v>
      </c>
      <c r="B759" s="473">
        <v>321</v>
      </c>
      <c r="C759" s="474">
        <v>437</v>
      </c>
      <c r="D759" s="473">
        <v>384</v>
      </c>
      <c r="E759" s="474">
        <v>381</v>
      </c>
      <c r="F759" s="140">
        <v>1434</v>
      </c>
      <c r="G759" s="140">
        <v>138</v>
      </c>
      <c r="H759" s="243">
        <f t="shared" si="76"/>
        <v>1572</v>
      </c>
      <c r="I759" s="140">
        <v>784</v>
      </c>
      <c r="J759" s="441">
        <f t="shared" si="75"/>
        <v>0.49872773536895676</v>
      </c>
    </row>
    <row r="760" spans="1:10" ht="12.75">
      <c r="A760" s="9">
        <v>26</v>
      </c>
      <c r="B760" s="473">
        <v>151</v>
      </c>
      <c r="C760" s="474">
        <v>235</v>
      </c>
      <c r="D760" s="473">
        <v>221</v>
      </c>
      <c r="E760" s="474">
        <v>165</v>
      </c>
      <c r="F760" s="140">
        <v>667</v>
      </c>
      <c r="G760" s="140">
        <v>58</v>
      </c>
      <c r="H760" s="243">
        <f t="shared" si="76"/>
        <v>725</v>
      </c>
      <c r="I760" s="140">
        <v>389</v>
      </c>
      <c r="J760" s="441">
        <f t="shared" si="75"/>
        <v>0.5365517241379311</v>
      </c>
    </row>
    <row r="761" spans="1:10" ht="12.75">
      <c r="A761" s="9">
        <v>27</v>
      </c>
      <c r="B761" s="473">
        <v>271</v>
      </c>
      <c r="C761" s="474">
        <v>424</v>
      </c>
      <c r="D761" s="473">
        <v>323</v>
      </c>
      <c r="E761" s="474">
        <v>370</v>
      </c>
      <c r="F761" s="140">
        <v>1350</v>
      </c>
      <c r="G761" s="140">
        <v>118</v>
      </c>
      <c r="H761" s="243">
        <f t="shared" si="76"/>
        <v>1468</v>
      </c>
      <c r="I761" s="140">
        <v>700</v>
      </c>
      <c r="J761" s="441">
        <f t="shared" si="75"/>
        <v>0.4768392370572207</v>
      </c>
    </row>
    <row r="762" spans="1:10" ht="12.75">
      <c r="A762" s="9">
        <v>28</v>
      </c>
      <c r="B762" s="473">
        <v>391</v>
      </c>
      <c r="C762" s="474">
        <v>544</v>
      </c>
      <c r="D762" s="473">
        <v>417</v>
      </c>
      <c r="E762" s="474">
        <v>519</v>
      </c>
      <c r="F762" s="140">
        <v>1729</v>
      </c>
      <c r="G762" s="140">
        <v>221</v>
      </c>
      <c r="H762" s="243">
        <f t="shared" si="76"/>
        <v>1950</v>
      </c>
      <c r="I762" s="140">
        <v>951</v>
      </c>
      <c r="J762" s="441">
        <f t="shared" si="75"/>
        <v>0.4876923076923077</v>
      </c>
    </row>
    <row r="763" spans="1:10" ht="12.75">
      <c r="A763" s="9">
        <v>29</v>
      </c>
      <c r="B763" s="473">
        <v>178</v>
      </c>
      <c r="C763" s="474">
        <v>246</v>
      </c>
      <c r="D763" s="473">
        <v>228</v>
      </c>
      <c r="E763" s="474">
        <v>190</v>
      </c>
      <c r="F763" s="140">
        <v>724</v>
      </c>
      <c r="G763" s="140">
        <v>73</v>
      </c>
      <c r="H763" s="243">
        <f t="shared" si="76"/>
        <v>797</v>
      </c>
      <c r="I763" s="140">
        <v>426</v>
      </c>
      <c r="J763" s="441">
        <f t="shared" si="75"/>
        <v>0.534504391468005</v>
      </c>
    </row>
    <row r="764" spans="1:10" ht="12.75">
      <c r="A764" s="9">
        <v>30</v>
      </c>
      <c r="B764" s="473">
        <v>264</v>
      </c>
      <c r="C764" s="474">
        <v>382</v>
      </c>
      <c r="D764" s="473">
        <v>318</v>
      </c>
      <c r="E764" s="474">
        <v>330</v>
      </c>
      <c r="F764" s="140">
        <v>1374</v>
      </c>
      <c r="G764" s="140">
        <v>118</v>
      </c>
      <c r="H764" s="243">
        <f t="shared" si="76"/>
        <v>1492</v>
      </c>
      <c r="I764" s="140">
        <v>655</v>
      </c>
      <c r="J764" s="441">
        <f t="shared" si="75"/>
        <v>0.4390080428954424</v>
      </c>
    </row>
    <row r="765" spans="1:10" ht="12.75">
      <c r="A765" s="9">
        <v>31</v>
      </c>
      <c r="B765" s="473">
        <v>71</v>
      </c>
      <c r="C765" s="474">
        <v>92</v>
      </c>
      <c r="D765" s="473">
        <v>92</v>
      </c>
      <c r="E765" s="474">
        <v>73</v>
      </c>
      <c r="F765" s="140">
        <v>372</v>
      </c>
      <c r="G765" s="140">
        <v>34</v>
      </c>
      <c r="H765" s="243">
        <f t="shared" si="76"/>
        <v>406</v>
      </c>
      <c r="I765" s="140">
        <v>168</v>
      </c>
      <c r="J765" s="441">
        <f t="shared" si="75"/>
        <v>0.41379310344827586</v>
      </c>
    </row>
    <row r="766" spans="1:10" ht="12.75">
      <c r="A766" s="9">
        <v>32</v>
      </c>
      <c r="B766" s="473">
        <v>207</v>
      </c>
      <c r="C766" s="474">
        <v>325</v>
      </c>
      <c r="D766" s="473">
        <v>289</v>
      </c>
      <c r="E766" s="474">
        <v>245</v>
      </c>
      <c r="F766" s="140">
        <v>999</v>
      </c>
      <c r="G766" s="140">
        <v>81</v>
      </c>
      <c r="H766" s="243">
        <f t="shared" si="76"/>
        <v>1080</v>
      </c>
      <c r="I766" s="140">
        <v>540</v>
      </c>
      <c r="J766" s="441">
        <f t="shared" si="75"/>
        <v>0.5</v>
      </c>
    </row>
    <row r="767" spans="1:10" ht="12.75">
      <c r="A767" s="9">
        <v>33</v>
      </c>
      <c r="B767" s="473">
        <v>127</v>
      </c>
      <c r="C767" s="474">
        <v>186</v>
      </c>
      <c r="D767" s="473">
        <v>146</v>
      </c>
      <c r="E767" s="474">
        <v>167</v>
      </c>
      <c r="F767" s="140">
        <v>608</v>
      </c>
      <c r="G767" s="140">
        <v>55</v>
      </c>
      <c r="H767" s="243">
        <f t="shared" si="76"/>
        <v>663</v>
      </c>
      <c r="I767" s="140">
        <v>315</v>
      </c>
      <c r="J767" s="441">
        <f t="shared" si="75"/>
        <v>0.4751131221719457</v>
      </c>
    </row>
    <row r="768" spans="1:10" ht="12.75">
      <c r="A768" s="9">
        <v>34</v>
      </c>
      <c r="B768" s="473">
        <v>250</v>
      </c>
      <c r="C768" s="474">
        <v>397</v>
      </c>
      <c r="D768" s="473">
        <v>309</v>
      </c>
      <c r="E768" s="474">
        <v>335</v>
      </c>
      <c r="F768" s="140">
        <v>1287</v>
      </c>
      <c r="G768" s="140">
        <v>83</v>
      </c>
      <c r="H768" s="243">
        <f t="shared" si="76"/>
        <v>1370</v>
      </c>
      <c r="I768" s="140">
        <v>662</v>
      </c>
      <c r="J768" s="441">
        <f t="shared" si="75"/>
        <v>0.4832116788321168</v>
      </c>
    </row>
    <row r="769" spans="1:10" ht="12.75">
      <c r="A769" s="9">
        <v>35</v>
      </c>
      <c r="B769" s="473">
        <v>124</v>
      </c>
      <c r="C769" s="474">
        <v>202</v>
      </c>
      <c r="D769" s="473">
        <v>171</v>
      </c>
      <c r="E769" s="474">
        <v>161</v>
      </c>
      <c r="F769" s="140">
        <v>741</v>
      </c>
      <c r="G769" s="140">
        <v>49</v>
      </c>
      <c r="H769" s="243">
        <f t="shared" si="76"/>
        <v>790</v>
      </c>
      <c r="I769" s="140">
        <v>337</v>
      </c>
      <c r="J769" s="441">
        <f t="shared" si="75"/>
        <v>0.42658227848101266</v>
      </c>
    </row>
    <row r="770" spans="1:10" ht="12.75">
      <c r="A770" s="9">
        <v>36</v>
      </c>
      <c r="B770" s="473">
        <v>135</v>
      </c>
      <c r="C770" s="474">
        <v>211</v>
      </c>
      <c r="D770" s="473">
        <v>150</v>
      </c>
      <c r="E770" s="474">
        <v>196</v>
      </c>
      <c r="F770" s="140">
        <v>696</v>
      </c>
      <c r="G770" s="140">
        <v>50</v>
      </c>
      <c r="H770" s="243">
        <f t="shared" si="76"/>
        <v>746</v>
      </c>
      <c r="I770" s="140">
        <v>352</v>
      </c>
      <c r="J770" s="441">
        <f t="shared" si="75"/>
        <v>0.4718498659517426</v>
      </c>
    </row>
    <row r="771" spans="1:10" ht="12.75">
      <c r="A771" s="9">
        <v>37</v>
      </c>
      <c r="B771" s="473">
        <v>296</v>
      </c>
      <c r="C771" s="474">
        <v>398</v>
      </c>
      <c r="D771" s="473">
        <v>313</v>
      </c>
      <c r="E771" s="474">
        <v>382</v>
      </c>
      <c r="F771" s="140">
        <v>1416</v>
      </c>
      <c r="G771" s="140">
        <v>128</v>
      </c>
      <c r="H771" s="243">
        <f t="shared" si="76"/>
        <v>1544</v>
      </c>
      <c r="I771" s="140">
        <v>704</v>
      </c>
      <c r="J771" s="441">
        <f t="shared" si="75"/>
        <v>0.45595854922279794</v>
      </c>
    </row>
    <row r="772" spans="1:10" ht="12.75">
      <c r="A772" s="9">
        <v>38</v>
      </c>
      <c r="B772" s="473">
        <v>206</v>
      </c>
      <c r="C772" s="474">
        <v>439</v>
      </c>
      <c r="D772" s="473">
        <v>373</v>
      </c>
      <c r="E772" s="474">
        <v>276</v>
      </c>
      <c r="F772" s="140">
        <v>1272</v>
      </c>
      <c r="G772" s="140">
        <v>91</v>
      </c>
      <c r="H772" s="243">
        <f t="shared" si="76"/>
        <v>1363</v>
      </c>
      <c r="I772" s="140">
        <v>661</v>
      </c>
      <c r="J772" s="441">
        <f t="shared" si="75"/>
        <v>0.48495964783565665</v>
      </c>
    </row>
    <row r="773" spans="1:10" ht="12.75">
      <c r="A773" s="9">
        <v>39</v>
      </c>
      <c r="B773" s="473">
        <v>360</v>
      </c>
      <c r="C773" s="474">
        <v>601</v>
      </c>
      <c r="D773" s="473">
        <v>477</v>
      </c>
      <c r="E773" s="474">
        <v>484</v>
      </c>
      <c r="F773" s="140">
        <v>2136</v>
      </c>
      <c r="G773" s="140">
        <v>203</v>
      </c>
      <c r="H773" s="243">
        <f t="shared" si="76"/>
        <v>2339</v>
      </c>
      <c r="I773" s="140">
        <v>982</v>
      </c>
      <c r="J773" s="441">
        <f t="shared" si="75"/>
        <v>0.4198375374091492</v>
      </c>
    </row>
    <row r="774" spans="1:10" ht="12.75">
      <c r="A774" s="9">
        <v>40</v>
      </c>
      <c r="B774" s="473">
        <v>278</v>
      </c>
      <c r="C774" s="474">
        <v>419</v>
      </c>
      <c r="D774" s="473">
        <v>365</v>
      </c>
      <c r="E774" s="474">
        <v>340</v>
      </c>
      <c r="F774" s="140">
        <v>1610</v>
      </c>
      <c r="G774" s="140">
        <v>143</v>
      </c>
      <c r="H774" s="243">
        <f t="shared" si="76"/>
        <v>1753</v>
      </c>
      <c r="I774" s="140">
        <v>713</v>
      </c>
      <c r="J774" s="441">
        <f t="shared" si="75"/>
        <v>0.4067313177410154</v>
      </c>
    </row>
    <row r="775" spans="1:10" ht="12.75">
      <c r="A775" s="9">
        <v>41</v>
      </c>
      <c r="B775" s="473">
        <v>203</v>
      </c>
      <c r="C775" s="474">
        <v>398</v>
      </c>
      <c r="D775" s="473">
        <v>277</v>
      </c>
      <c r="E775" s="474">
        <v>323</v>
      </c>
      <c r="F775" s="140">
        <v>1135</v>
      </c>
      <c r="G775" s="140">
        <v>61</v>
      </c>
      <c r="H775" s="243">
        <f t="shared" si="76"/>
        <v>1196</v>
      </c>
      <c r="I775" s="140">
        <v>613</v>
      </c>
      <c r="J775" s="441">
        <f t="shared" si="75"/>
        <v>0.5125418060200669</v>
      </c>
    </row>
    <row r="776" spans="1:10" ht="12.75">
      <c r="A776" s="9">
        <v>42</v>
      </c>
      <c r="B776" s="473">
        <v>225</v>
      </c>
      <c r="C776" s="474">
        <v>387</v>
      </c>
      <c r="D776" s="473">
        <v>340</v>
      </c>
      <c r="E776" s="474">
        <v>274</v>
      </c>
      <c r="F776" s="140">
        <v>1305</v>
      </c>
      <c r="G776" s="140">
        <v>106</v>
      </c>
      <c r="H776" s="243">
        <f t="shared" si="76"/>
        <v>1411</v>
      </c>
      <c r="I776" s="140">
        <v>628</v>
      </c>
      <c r="J776" s="441">
        <f t="shared" si="75"/>
        <v>0.445074415308292</v>
      </c>
    </row>
    <row r="777" spans="1:10" ht="12.75">
      <c r="A777" s="9">
        <v>43</v>
      </c>
      <c r="B777" s="473">
        <v>221</v>
      </c>
      <c r="C777" s="474">
        <v>348</v>
      </c>
      <c r="D777" s="473">
        <v>284</v>
      </c>
      <c r="E777" s="474">
        <v>286</v>
      </c>
      <c r="F777" s="140">
        <v>1251</v>
      </c>
      <c r="G777" s="140">
        <v>117</v>
      </c>
      <c r="H777" s="243">
        <f t="shared" si="76"/>
        <v>1368</v>
      </c>
      <c r="I777" s="140">
        <v>573</v>
      </c>
      <c r="J777" s="441">
        <f t="shared" si="75"/>
        <v>0.41885964912280704</v>
      </c>
    </row>
    <row r="778" spans="1:10" ht="12.75">
      <c r="A778" s="9">
        <v>44</v>
      </c>
      <c r="B778" s="473">
        <v>224</v>
      </c>
      <c r="C778" s="474">
        <v>442</v>
      </c>
      <c r="D778" s="473">
        <v>410</v>
      </c>
      <c r="E778" s="474">
        <v>257</v>
      </c>
      <c r="F778" s="140">
        <v>1292</v>
      </c>
      <c r="G778" s="140">
        <v>138</v>
      </c>
      <c r="H778" s="243">
        <f t="shared" si="76"/>
        <v>1430</v>
      </c>
      <c r="I778" s="140">
        <v>683</v>
      </c>
      <c r="J778" s="441">
        <f t="shared" si="75"/>
        <v>0.47762237762237764</v>
      </c>
    </row>
    <row r="779" spans="1:10" ht="12.75">
      <c r="A779" s="9">
        <v>45</v>
      </c>
      <c r="B779" s="473">
        <v>198</v>
      </c>
      <c r="C779" s="474">
        <v>370</v>
      </c>
      <c r="D779" s="473">
        <v>331</v>
      </c>
      <c r="E779" s="474">
        <v>238</v>
      </c>
      <c r="F779" s="140">
        <v>1281</v>
      </c>
      <c r="G779" s="140">
        <v>94</v>
      </c>
      <c r="H779" s="243">
        <f t="shared" si="76"/>
        <v>1375</v>
      </c>
      <c r="I779" s="140">
        <v>588</v>
      </c>
      <c r="J779" s="441">
        <f t="shared" si="75"/>
        <v>0.42763636363636365</v>
      </c>
    </row>
    <row r="780" spans="1:10" ht="12.75">
      <c r="A780" s="9">
        <v>46</v>
      </c>
      <c r="B780" s="473">
        <v>190</v>
      </c>
      <c r="C780" s="474">
        <v>397</v>
      </c>
      <c r="D780" s="473">
        <v>294</v>
      </c>
      <c r="E780" s="474">
        <v>296</v>
      </c>
      <c r="F780" s="140">
        <v>1437</v>
      </c>
      <c r="G780" s="140">
        <v>89</v>
      </c>
      <c r="H780" s="243">
        <f t="shared" si="76"/>
        <v>1526</v>
      </c>
      <c r="I780" s="140">
        <v>597</v>
      </c>
      <c r="J780" s="441">
        <f t="shared" si="75"/>
        <v>0.39121887287024903</v>
      </c>
    </row>
    <row r="781" spans="1:10" ht="12.75">
      <c r="A781" s="9">
        <v>47</v>
      </c>
      <c r="B781" s="473">
        <v>254</v>
      </c>
      <c r="C781" s="474">
        <v>493</v>
      </c>
      <c r="D781" s="473">
        <v>377</v>
      </c>
      <c r="E781" s="474">
        <v>365</v>
      </c>
      <c r="F781" s="140">
        <v>1644</v>
      </c>
      <c r="G781" s="140">
        <v>61</v>
      </c>
      <c r="H781" s="243">
        <f t="shared" si="76"/>
        <v>1705</v>
      </c>
      <c r="I781" s="140">
        <v>760</v>
      </c>
      <c r="J781" s="441">
        <f t="shared" si="75"/>
        <v>0.44574780058651026</v>
      </c>
    </row>
    <row r="782" spans="1:10" ht="12.75">
      <c r="A782" s="9">
        <v>48</v>
      </c>
      <c r="B782" s="473">
        <v>114</v>
      </c>
      <c r="C782" s="474">
        <v>189</v>
      </c>
      <c r="D782" s="473">
        <v>176</v>
      </c>
      <c r="E782" s="474">
        <v>126</v>
      </c>
      <c r="F782" s="140">
        <v>676</v>
      </c>
      <c r="G782" s="140">
        <v>67</v>
      </c>
      <c r="H782" s="243">
        <f t="shared" si="76"/>
        <v>743</v>
      </c>
      <c r="I782" s="140">
        <v>311</v>
      </c>
      <c r="J782" s="441">
        <f t="shared" si="75"/>
        <v>0.4185733512786003</v>
      </c>
    </row>
    <row r="783" spans="1:10" ht="12.75">
      <c r="A783" s="9">
        <v>49</v>
      </c>
      <c r="B783" s="473">
        <v>127</v>
      </c>
      <c r="C783" s="474">
        <v>270</v>
      </c>
      <c r="D783" s="473">
        <v>238</v>
      </c>
      <c r="E783" s="474">
        <v>162</v>
      </c>
      <c r="F783" s="140">
        <v>864</v>
      </c>
      <c r="G783" s="140">
        <v>67</v>
      </c>
      <c r="H783" s="243">
        <f t="shared" si="76"/>
        <v>931</v>
      </c>
      <c r="I783" s="140">
        <v>404</v>
      </c>
      <c r="J783" s="441">
        <f t="shared" si="75"/>
        <v>0.4339419978517723</v>
      </c>
    </row>
    <row r="784" spans="1:10" ht="12.75">
      <c r="A784" s="9">
        <v>50</v>
      </c>
      <c r="B784" s="473">
        <v>111</v>
      </c>
      <c r="C784" s="474">
        <v>198</v>
      </c>
      <c r="D784" s="473">
        <v>177</v>
      </c>
      <c r="E784" s="474">
        <v>131</v>
      </c>
      <c r="F784" s="140">
        <v>714</v>
      </c>
      <c r="G784" s="140">
        <v>53</v>
      </c>
      <c r="H784" s="243">
        <f t="shared" si="76"/>
        <v>767</v>
      </c>
      <c r="I784" s="140">
        <v>312</v>
      </c>
      <c r="J784" s="441">
        <f t="shared" si="75"/>
        <v>0.4067796610169492</v>
      </c>
    </row>
    <row r="785" spans="1:10" ht="12.75">
      <c r="A785" s="62">
        <v>51</v>
      </c>
      <c r="B785" s="473">
        <v>238</v>
      </c>
      <c r="C785" s="474">
        <v>306</v>
      </c>
      <c r="D785" s="473">
        <v>351</v>
      </c>
      <c r="E785" s="474">
        <v>195</v>
      </c>
      <c r="F785" s="140">
        <v>1186</v>
      </c>
      <c r="G785" s="140">
        <v>166</v>
      </c>
      <c r="H785" s="243">
        <f t="shared" si="76"/>
        <v>1352</v>
      </c>
      <c r="I785" s="140">
        <v>553</v>
      </c>
      <c r="J785" s="441">
        <f t="shared" si="75"/>
        <v>0.40902366863905326</v>
      </c>
    </row>
    <row r="786" spans="1:10" ht="12.75">
      <c r="A786" s="62">
        <v>52</v>
      </c>
      <c r="B786" s="473">
        <v>157</v>
      </c>
      <c r="C786" s="474">
        <v>191</v>
      </c>
      <c r="D786" s="473">
        <v>225</v>
      </c>
      <c r="E786" s="474">
        <v>126</v>
      </c>
      <c r="F786" s="140">
        <v>707</v>
      </c>
      <c r="G786" s="140">
        <v>60</v>
      </c>
      <c r="H786" s="243">
        <f t="shared" si="76"/>
        <v>767</v>
      </c>
      <c r="I786" s="140">
        <v>360</v>
      </c>
      <c r="J786" s="441">
        <f t="shared" si="75"/>
        <v>0.46936114732724904</v>
      </c>
    </row>
    <row r="787" spans="1:10" ht="12.75">
      <c r="A787" s="9">
        <v>53</v>
      </c>
      <c r="B787" s="473">
        <v>161</v>
      </c>
      <c r="C787" s="474">
        <v>305</v>
      </c>
      <c r="D787" s="473">
        <v>291</v>
      </c>
      <c r="E787" s="474">
        <v>179</v>
      </c>
      <c r="F787" s="140">
        <v>933</v>
      </c>
      <c r="G787" s="140">
        <v>89</v>
      </c>
      <c r="H787" s="243">
        <f t="shared" si="76"/>
        <v>1022</v>
      </c>
      <c r="I787" s="140">
        <v>476</v>
      </c>
      <c r="J787" s="441">
        <f t="shared" si="75"/>
        <v>0.4657534246575342</v>
      </c>
    </row>
    <row r="788" spans="1:10" ht="12.75">
      <c r="A788" s="9">
        <v>54</v>
      </c>
      <c r="B788" s="473">
        <v>116</v>
      </c>
      <c r="C788" s="474">
        <v>271</v>
      </c>
      <c r="D788" s="473">
        <v>267</v>
      </c>
      <c r="E788" s="474">
        <v>123</v>
      </c>
      <c r="F788" s="140">
        <v>951</v>
      </c>
      <c r="G788" s="140">
        <v>83</v>
      </c>
      <c r="H788" s="243">
        <f t="shared" si="76"/>
        <v>1034</v>
      </c>
      <c r="I788" s="140">
        <v>393</v>
      </c>
      <c r="J788" s="441">
        <f t="shared" si="75"/>
        <v>0.38007736943907156</v>
      </c>
    </row>
    <row r="789" spans="1:10" ht="12.75">
      <c r="A789" s="9">
        <v>55</v>
      </c>
      <c r="B789" s="473">
        <v>110</v>
      </c>
      <c r="C789" s="474">
        <v>218</v>
      </c>
      <c r="D789" s="473">
        <v>229</v>
      </c>
      <c r="E789" s="474">
        <v>101</v>
      </c>
      <c r="F789" s="140">
        <v>743</v>
      </c>
      <c r="G789" s="140">
        <v>70</v>
      </c>
      <c r="H789" s="243">
        <f t="shared" si="76"/>
        <v>813</v>
      </c>
      <c r="I789" s="140">
        <v>334</v>
      </c>
      <c r="J789" s="441">
        <f t="shared" si="75"/>
        <v>0.4108241082410824</v>
      </c>
    </row>
    <row r="790" spans="1:10" ht="12.75">
      <c r="A790" s="9">
        <v>56</v>
      </c>
      <c r="B790" s="473">
        <v>123</v>
      </c>
      <c r="C790" s="474">
        <v>218</v>
      </c>
      <c r="D790" s="473">
        <v>249</v>
      </c>
      <c r="E790" s="474">
        <v>97</v>
      </c>
      <c r="F790" s="140">
        <v>643</v>
      </c>
      <c r="G790" s="140">
        <v>66</v>
      </c>
      <c r="H790" s="243">
        <f t="shared" si="76"/>
        <v>709</v>
      </c>
      <c r="I790" s="140">
        <v>355</v>
      </c>
      <c r="J790" s="441">
        <f t="shared" si="75"/>
        <v>0.5007052186177715</v>
      </c>
    </row>
    <row r="791" spans="1:10" ht="12.75">
      <c r="A791" s="9">
        <v>57</v>
      </c>
      <c r="B791" s="473">
        <v>132</v>
      </c>
      <c r="C791" s="474">
        <v>273</v>
      </c>
      <c r="D791" s="473">
        <v>274</v>
      </c>
      <c r="E791" s="474">
        <v>137</v>
      </c>
      <c r="F791" s="140">
        <v>801</v>
      </c>
      <c r="G791" s="140">
        <v>58</v>
      </c>
      <c r="H791" s="243">
        <f t="shared" si="76"/>
        <v>859</v>
      </c>
      <c r="I791" s="140">
        <v>416</v>
      </c>
      <c r="J791" s="441">
        <f t="shared" si="75"/>
        <v>0.4842840512223516</v>
      </c>
    </row>
    <row r="792" spans="1:10" ht="12.75">
      <c r="A792" s="9">
        <v>58</v>
      </c>
      <c r="B792" s="473">
        <v>139</v>
      </c>
      <c r="C792" s="474">
        <v>315</v>
      </c>
      <c r="D792" s="473">
        <v>334</v>
      </c>
      <c r="E792" s="474">
        <v>124</v>
      </c>
      <c r="F792" s="140">
        <v>971</v>
      </c>
      <c r="G792" s="140">
        <v>57</v>
      </c>
      <c r="H792" s="243">
        <f t="shared" si="76"/>
        <v>1028</v>
      </c>
      <c r="I792" s="140">
        <v>463</v>
      </c>
      <c r="J792" s="441">
        <f t="shared" si="75"/>
        <v>0.45038910505836577</v>
      </c>
    </row>
    <row r="793" spans="1:10" ht="12.75">
      <c r="A793" s="9">
        <v>59</v>
      </c>
      <c r="B793" s="473">
        <v>87</v>
      </c>
      <c r="C793" s="474">
        <v>171</v>
      </c>
      <c r="D793" s="473">
        <v>172</v>
      </c>
      <c r="E793" s="474">
        <v>90</v>
      </c>
      <c r="F793" s="140">
        <v>584</v>
      </c>
      <c r="G793" s="140">
        <v>49</v>
      </c>
      <c r="H793" s="243">
        <f t="shared" si="76"/>
        <v>633</v>
      </c>
      <c r="I793" s="140">
        <v>264</v>
      </c>
      <c r="J793" s="441">
        <f t="shared" si="75"/>
        <v>0.41706161137440756</v>
      </c>
    </row>
    <row r="794" spans="1:10" ht="12.75">
      <c r="A794" s="9">
        <v>60</v>
      </c>
      <c r="B794" s="473">
        <v>93</v>
      </c>
      <c r="C794" s="474">
        <v>178</v>
      </c>
      <c r="D794" s="473">
        <v>189</v>
      </c>
      <c r="E794" s="474">
        <v>84</v>
      </c>
      <c r="F794" s="140">
        <v>515</v>
      </c>
      <c r="G794" s="140">
        <v>41</v>
      </c>
      <c r="H794" s="243">
        <f t="shared" si="76"/>
        <v>556</v>
      </c>
      <c r="I794" s="140">
        <v>275</v>
      </c>
      <c r="J794" s="441">
        <f t="shared" si="75"/>
        <v>0.49460431654676257</v>
      </c>
    </row>
    <row r="795" spans="1:10" ht="12.75">
      <c r="A795" s="9">
        <v>61</v>
      </c>
      <c r="B795" s="473">
        <v>283</v>
      </c>
      <c r="C795" s="474">
        <v>412</v>
      </c>
      <c r="D795" s="473">
        <v>301</v>
      </c>
      <c r="E795" s="474">
        <v>402</v>
      </c>
      <c r="F795" s="140">
        <v>1519</v>
      </c>
      <c r="G795" s="140">
        <v>98</v>
      </c>
      <c r="H795" s="243">
        <f t="shared" si="76"/>
        <v>1617</v>
      </c>
      <c r="I795" s="140">
        <v>717</v>
      </c>
      <c r="J795" s="441">
        <f t="shared" si="75"/>
        <v>0.44341372912801486</v>
      </c>
    </row>
    <row r="796" spans="1:10" ht="12.75">
      <c r="A796" s="9">
        <v>62</v>
      </c>
      <c r="B796" s="473">
        <v>94</v>
      </c>
      <c r="C796" s="474">
        <v>187</v>
      </c>
      <c r="D796" s="473">
        <v>164</v>
      </c>
      <c r="E796" s="474">
        <v>121</v>
      </c>
      <c r="F796" s="140">
        <v>663</v>
      </c>
      <c r="G796" s="140">
        <v>41</v>
      </c>
      <c r="H796" s="243">
        <f t="shared" si="76"/>
        <v>704</v>
      </c>
      <c r="I796" s="140">
        <v>287</v>
      </c>
      <c r="J796" s="441">
        <f t="shared" si="75"/>
        <v>0.40767045454545453</v>
      </c>
    </row>
    <row r="797" spans="1:10" ht="12.75">
      <c r="A797" s="9">
        <v>63</v>
      </c>
      <c r="B797" s="473">
        <v>217</v>
      </c>
      <c r="C797" s="474">
        <v>430</v>
      </c>
      <c r="D797" s="473">
        <v>218</v>
      </c>
      <c r="E797" s="474">
        <v>433</v>
      </c>
      <c r="F797" s="140">
        <v>1205</v>
      </c>
      <c r="G797" s="140">
        <v>76</v>
      </c>
      <c r="H797" s="243">
        <f t="shared" si="76"/>
        <v>1281</v>
      </c>
      <c r="I797" s="140">
        <v>666</v>
      </c>
      <c r="J797" s="441">
        <f t="shared" si="75"/>
        <v>0.5199063231850117</v>
      </c>
    </row>
    <row r="798" spans="1:10" ht="12.75">
      <c r="A798" s="9">
        <v>64</v>
      </c>
      <c r="B798" s="473">
        <v>124</v>
      </c>
      <c r="C798" s="474">
        <v>212</v>
      </c>
      <c r="D798" s="473">
        <v>121</v>
      </c>
      <c r="E798" s="474">
        <v>212</v>
      </c>
      <c r="F798" s="140">
        <v>681</v>
      </c>
      <c r="G798" s="140">
        <v>32</v>
      </c>
      <c r="H798" s="243">
        <f t="shared" si="76"/>
        <v>713</v>
      </c>
      <c r="I798" s="140">
        <v>338</v>
      </c>
      <c r="J798" s="458">
        <f t="shared" si="75"/>
        <v>0.4740532959326788</v>
      </c>
    </row>
    <row r="799" spans="1:10" ht="12.75">
      <c r="A799" s="9">
        <v>65</v>
      </c>
      <c r="B799" s="473">
        <v>161</v>
      </c>
      <c r="C799" s="474">
        <v>324</v>
      </c>
      <c r="D799" s="473">
        <v>200</v>
      </c>
      <c r="E799" s="474">
        <v>288</v>
      </c>
      <c r="F799" s="140">
        <v>915</v>
      </c>
      <c r="G799" s="140">
        <v>49</v>
      </c>
      <c r="H799" s="243">
        <f t="shared" si="76"/>
        <v>964</v>
      </c>
      <c r="I799" s="140">
        <v>500</v>
      </c>
      <c r="J799" s="458">
        <f t="shared" si="75"/>
        <v>0.5186721991701245</v>
      </c>
    </row>
    <row r="800" spans="1:10" ht="12.75">
      <c r="A800" s="9">
        <v>66</v>
      </c>
      <c r="B800" s="473">
        <v>202</v>
      </c>
      <c r="C800" s="474">
        <v>331</v>
      </c>
      <c r="D800" s="473">
        <v>212</v>
      </c>
      <c r="E800" s="474">
        <v>320</v>
      </c>
      <c r="F800" s="140">
        <v>954</v>
      </c>
      <c r="G800" s="140">
        <v>37</v>
      </c>
      <c r="H800" s="243">
        <f t="shared" si="76"/>
        <v>991</v>
      </c>
      <c r="I800" s="140">
        <v>547</v>
      </c>
      <c r="J800" s="458">
        <f t="shared" si="75"/>
        <v>0.5519677093844602</v>
      </c>
    </row>
    <row r="801" spans="1:10" ht="12.75">
      <c r="A801" s="9">
        <v>67</v>
      </c>
      <c r="B801" s="473">
        <v>97</v>
      </c>
      <c r="C801" s="474">
        <v>155</v>
      </c>
      <c r="D801" s="473">
        <v>112</v>
      </c>
      <c r="E801" s="474">
        <v>140</v>
      </c>
      <c r="F801" s="140">
        <v>505</v>
      </c>
      <c r="G801" s="140">
        <v>22</v>
      </c>
      <c r="H801" s="243">
        <f>IF(G801&lt;&gt;0,G801+F801,"")</f>
        <v>527</v>
      </c>
      <c r="I801" s="140">
        <v>257</v>
      </c>
      <c r="J801" s="458">
        <f t="shared" si="75"/>
        <v>0.4876660341555977</v>
      </c>
    </row>
    <row r="802" spans="1:10" ht="12.75">
      <c r="A802" s="9">
        <v>68</v>
      </c>
      <c r="B802" s="473">
        <v>183</v>
      </c>
      <c r="C802" s="474">
        <v>265</v>
      </c>
      <c r="D802" s="473">
        <v>198</v>
      </c>
      <c r="E802" s="474">
        <v>252</v>
      </c>
      <c r="F802" s="140">
        <v>765</v>
      </c>
      <c r="G802" s="140">
        <v>32</v>
      </c>
      <c r="H802" s="243">
        <f>IF(G802&lt;&gt;0,G802+F802,"")</f>
        <v>797</v>
      </c>
      <c r="I802" s="140">
        <v>453</v>
      </c>
      <c r="J802" s="458">
        <f t="shared" si="75"/>
        <v>0.5683814303638645</v>
      </c>
    </row>
    <row r="803" spans="1:10" ht="12.75">
      <c r="A803" s="9">
        <v>69</v>
      </c>
      <c r="B803" s="473">
        <v>165</v>
      </c>
      <c r="C803" s="474">
        <v>333</v>
      </c>
      <c r="D803" s="473">
        <v>289</v>
      </c>
      <c r="E803" s="474">
        <v>201</v>
      </c>
      <c r="F803" s="140">
        <v>997</v>
      </c>
      <c r="G803" s="140">
        <v>78</v>
      </c>
      <c r="H803" s="243">
        <f>IF(G803&lt;&gt;0,G803+F803,"")</f>
        <v>1075</v>
      </c>
      <c r="I803" s="140">
        <v>504</v>
      </c>
      <c r="J803" s="458">
        <f t="shared" si="75"/>
        <v>0.4688372093023256</v>
      </c>
    </row>
    <row r="804" spans="1:10" ht="12.75">
      <c r="A804" s="273">
        <v>70</v>
      </c>
      <c r="B804" s="473">
        <v>152</v>
      </c>
      <c r="C804" s="474">
        <v>151</v>
      </c>
      <c r="D804" s="473">
        <v>152</v>
      </c>
      <c r="E804" s="474">
        <v>149</v>
      </c>
      <c r="F804" s="140">
        <v>585</v>
      </c>
      <c r="G804" s="140">
        <v>31</v>
      </c>
      <c r="H804" s="243">
        <f>IF(G804&lt;&gt;0,G804+F804,"")</f>
        <v>616</v>
      </c>
      <c r="I804" s="140">
        <v>308</v>
      </c>
      <c r="J804" s="441">
        <f t="shared" si="75"/>
        <v>0.5</v>
      </c>
    </row>
    <row r="805" spans="1:10" ht="12.75">
      <c r="A805" s="237" t="s">
        <v>776</v>
      </c>
      <c r="B805" s="473">
        <v>1283</v>
      </c>
      <c r="C805" s="474">
        <v>3095</v>
      </c>
      <c r="D805" s="473">
        <v>2003</v>
      </c>
      <c r="E805" s="474">
        <v>2374</v>
      </c>
      <c r="F805" s="346"/>
      <c r="G805" s="346"/>
      <c r="H805" s="375"/>
      <c r="I805" s="140">
        <v>4454</v>
      </c>
      <c r="J805" s="452">
        <f aca="true" t="shared" si="77" ref="J805:J811">IF(H805&lt;&gt;0,I805/H805,"")</f>
      </c>
    </row>
    <row r="806" spans="1:10" ht="12.75">
      <c r="A806" s="237" t="s">
        <v>777</v>
      </c>
      <c r="B806" s="473">
        <v>13</v>
      </c>
      <c r="C806" s="474">
        <v>20</v>
      </c>
      <c r="D806" s="473">
        <v>17</v>
      </c>
      <c r="E806" s="474">
        <v>16</v>
      </c>
      <c r="F806" s="346"/>
      <c r="G806" s="346"/>
      <c r="H806" s="375"/>
      <c r="I806" s="140">
        <v>35</v>
      </c>
      <c r="J806" s="452">
        <f t="shared" si="77"/>
      </c>
    </row>
    <row r="807" spans="1:10" ht="12.75">
      <c r="A807" s="237" t="s">
        <v>778</v>
      </c>
      <c r="B807" s="473">
        <v>456</v>
      </c>
      <c r="C807" s="474">
        <v>1307</v>
      </c>
      <c r="D807" s="473">
        <v>949</v>
      </c>
      <c r="E807" s="474">
        <v>813</v>
      </c>
      <c r="F807" s="346"/>
      <c r="G807" s="346"/>
      <c r="H807" s="375"/>
      <c r="I807" s="140">
        <v>1801</v>
      </c>
      <c r="J807" s="452">
        <f t="shared" si="77"/>
      </c>
    </row>
    <row r="808" spans="1:10" ht="12.75">
      <c r="A808" s="237" t="s">
        <v>779</v>
      </c>
      <c r="B808" s="473">
        <v>18</v>
      </c>
      <c r="C808" s="474">
        <v>52</v>
      </c>
      <c r="D808" s="473">
        <v>35</v>
      </c>
      <c r="E808" s="474">
        <v>35</v>
      </c>
      <c r="F808" s="346"/>
      <c r="G808" s="346"/>
      <c r="H808" s="375"/>
      <c r="I808" s="140">
        <v>72</v>
      </c>
      <c r="J808" s="452">
        <f t="shared" si="77"/>
      </c>
    </row>
    <row r="809" spans="1:10" ht="12.75">
      <c r="A809" s="237" t="s">
        <v>780</v>
      </c>
      <c r="B809" s="473">
        <v>1286</v>
      </c>
      <c r="C809" s="474">
        <v>2986</v>
      </c>
      <c r="D809" s="473">
        <v>2179</v>
      </c>
      <c r="E809" s="474">
        <v>2098</v>
      </c>
      <c r="F809" s="346"/>
      <c r="G809" s="346"/>
      <c r="H809" s="375"/>
      <c r="I809" s="140">
        <v>4367</v>
      </c>
      <c r="J809" s="452">
        <f t="shared" si="77"/>
      </c>
    </row>
    <row r="810" spans="1:10" ht="12.75">
      <c r="A810" s="237" t="s">
        <v>781</v>
      </c>
      <c r="B810" s="475">
        <v>1768</v>
      </c>
      <c r="C810" s="476">
        <v>4637</v>
      </c>
      <c r="D810" s="475">
        <v>4096</v>
      </c>
      <c r="E810" s="476">
        <v>2360</v>
      </c>
      <c r="F810" s="376"/>
      <c r="G810" s="376"/>
      <c r="H810" s="375"/>
      <c r="I810" s="254">
        <v>6582</v>
      </c>
      <c r="J810" s="459">
        <f t="shared" si="77"/>
      </c>
    </row>
    <row r="811" spans="1:10" ht="12.75">
      <c r="A811" s="32" t="s">
        <v>2</v>
      </c>
      <c r="B811" s="185">
        <f aca="true" t="shared" si="78" ref="B811:I811">SUM(B735:B810)</f>
        <v>19823</v>
      </c>
      <c r="C811" s="185">
        <f t="shared" si="78"/>
        <v>36281</v>
      </c>
      <c r="D811" s="185">
        <f t="shared" si="78"/>
        <v>28374</v>
      </c>
      <c r="E811" s="185">
        <f t="shared" si="78"/>
        <v>27875</v>
      </c>
      <c r="F811" s="185">
        <f t="shared" si="78"/>
        <v>77986</v>
      </c>
      <c r="G811" s="185">
        <f t="shared" si="78"/>
        <v>6117</v>
      </c>
      <c r="H811" s="185">
        <f t="shared" si="78"/>
        <v>84103</v>
      </c>
      <c r="I811" s="185">
        <f t="shared" si="78"/>
        <v>57232</v>
      </c>
      <c r="J811" s="410">
        <f t="shared" si="77"/>
        <v>0.6804989120483217</v>
      </c>
    </row>
    <row r="812" spans="1:10" ht="13.5" thickBot="1">
      <c r="A812" s="35"/>
      <c r="B812" s="293"/>
      <c r="C812" s="293"/>
      <c r="D812" s="293"/>
      <c r="E812" s="293"/>
      <c r="F812" s="203"/>
      <c r="G812" s="203"/>
      <c r="H812" s="203"/>
      <c r="I812" s="203"/>
      <c r="J812" s="431"/>
    </row>
    <row r="813" spans="1:10" ht="13.5" thickBot="1">
      <c r="A813" s="18" t="s">
        <v>86</v>
      </c>
      <c r="B813" s="432"/>
      <c r="C813" s="432"/>
      <c r="D813" s="432"/>
      <c r="E813" s="432"/>
      <c r="F813" s="432"/>
      <c r="G813" s="432"/>
      <c r="H813" s="432"/>
      <c r="I813" s="432"/>
      <c r="J813" s="433"/>
    </row>
    <row r="814" spans="1:10" ht="12.75">
      <c r="A814" s="86" t="s">
        <v>218</v>
      </c>
      <c r="B814" s="167">
        <v>53</v>
      </c>
      <c r="C814" s="169">
        <v>63</v>
      </c>
      <c r="D814" s="167">
        <v>91</v>
      </c>
      <c r="E814" s="188">
        <v>25</v>
      </c>
      <c r="F814" s="169">
        <v>278</v>
      </c>
      <c r="G814" s="169">
        <v>57</v>
      </c>
      <c r="H814" s="209">
        <f>IF(G814&lt;&gt;0,G814+F814,"")</f>
        <v>335</v>
      </c>
      <c r="I814" s="169">
        <v>120</v>
      </c>
      <c r="J814" s="440">
        <f aca="true" t="shared" si="79" ref="J814:J848">IF(H814&lt;&gt;0,I814/H814,"")</f>
        <v>0.3582089552238806</v>
      </c>
    </row>
    <row r="815" spans="1:10" ht="12.75">
      <c r="A815" s="86" t="s">
        <v>219</v>
      </c>
      <c r="B815" s="173">
        <v>190</v>
      </c>
      <c r="C815" s="175">
        <v>341</v>
      </c>
      <c r="D815" s="173">
        <v>406</v>
      </c>
      <c r="E815" s="190">
        <v>139</v>
      </c>
      <c r="F815" s="175">
        <v>1095</v>
      </c>
      <c r="G815" s="175">
        <v>213</v>
      </c>
      <c r="H815" s="198">
        <f>IF(G815&lt;&gt;0,G815+F815,"")</f>
        <v>1308</v>
      </c>
      <c r="I815" s="175">
        <v>558</v>
      </c>
      <c r="J815" s="441">
        <f t="shared" si="79"/>
        <v>0.42660550458715596</v>
      </c>
    </row>
    <row r="816" spans="1:10" ht="12.75">
      <c r="A816" s="86" t="s">
        <v>220</v>
      </c>
      <c r="B816" s="173">
        <v>129</v>
      </c>
      <c r="C816" s="175">
        <v>317</v>
      </c>
      <c r="D816" s="173">
        <v>285</v>
      </c>
      <c r="E816" s="190">
        <v>165</v>
      </c>
      <c r="F816" s="175">
        <v>1028</v>
      </c>
      <c r="G816" s="175">
        <v>97</v>
      </c>
      <c r="H816" s="198">
        <f aca="true" t="shared" si="80" ref="H816:H845">IF(G816&lt;&gt;0,G816+F816,"")</f>
        <v>1125</v>
      </c>
      <c r="I816" s="175">
        <v>453</v>
      </c>
      <c r="J816" s="441">
        <f t="shared" si="79"/>
        <v>0.4026666666666667</v>
      </c>
    </row>
    <row r="817" spans="1:10" ht="12.75">
      <c r="A817" s="86" t="s">
        <v>221</v>
      </c>
      <c r="B817" s="173">
        <v>121</v>
      </c>
      <c r="C817" s="175">
        <v>280</v>
      </c>
      <c r="D817" s="173">
        <v>269</v>
      </c>
      <c r="E817" s="190">
        <v>134</v>
      </c>
      <c r="F817" s="175">
        <v>860</v>
      </c>
      <c r="G817" s="175">
        <v>60</v>
      </c>
      <c r="H817" s="198">
        <f t="shared" si="80"/>
        <v>920</v>
      </c>
      <c r="I817" s="175">
        <v>409</v>
      </c>
      <c r="J817" s="441">
        <f t="shared" si="79"/>
        <v>0.44456521739130433</v>
      </c>
    </row>
    <row r="818" spans="1:10" ht="12.75">
      <c r="A818" s="86" t="s">
        <v>222</v>
      </c>
      <c r="B818" s="173">
        <v>114</v>
      </c>
      <c r="C818" s="175">
        <v>301</v>
      </c>
      <c r="D818" s="173">
        <v>284</v>
      </c>
      <c r="E818" s="190">
        <v>140</v>
      </c>
      <c r="F818" s="175">
        <v>996</v>
      </c>
      <c r="G818" s="175">
        <v>92</v>
      </c>
      <c r="H818" s="198">
        <f t="shared" si="80"/>
        <v>1088</v>
      </c>
      <c r="I818" s="175">
        <v>435</v>
      </c>
      <c r="J818" s="441">
        <f t="shared" si="79"/>
        <v>0.39981617647058826</v>
      </c>
    </row>
    <row r="819" spans="1:10" ht="12.75">
      <c r="A819" s="86" t="s">
        <v>223</v>
      </c>
      <c r="B819" s="173">
        <v>150</v>
      </c>
      <c r="C819" s="175">
        <v>329</v>
      </c>
      <c r="D819" s="173">
        <v>372</v>
      </c>
      <c r="E819" s="190">
        <v>116</v>
      </c>
      <c r="F819" s="175">
        <v>1023</v>
      </c>
      <c r="G819" s="175">
        <v>201</v>
      </c>
      <c r="H819" s="198">
        <f t="shared" si="80"/>
        <v>1224</v>
      </c>
      <c r="I819" s="175">
        <v>498</v>
      </c>
      <c r="J819" s="441">
        <f t="shared" si="79"/>
        <v>0.4068627450980392</v>
      </c>
    </row>
    <row r="820" spans="1:10" ht="12.75">
      <c r="A820" s="86" t="s">
        <v>224</v>
      </c>
      <c r="B820" s="173">
        <v>150</v>
      </c>
      <c r="C820" s="175">
        <v>240</v>
      </c>
      <c r="D820" s="173">
        <v>273</v>
      </c>
      <c r="E820" s="190">
        <v>120</v>
      </c>
      <c r="F820" s="175">
        <v>866</v>
      </c>
      <c r="G820" s="175">
        <v>172</v>
      </c>
      <c r="H820" s="198">
        <f t="shared" si="80"/>
        <v>1038</v>
      </c>
      <c r="I820" s="175">
        <v>403</v>
      </c>
      <c r="J820" s="441">
        <f t="shared" si="79"/>
        <v>0.3882466281310212</v>
      </c>
    </row>
    <row r="821" spans="1:10" ht="12.75">
      <c r="A821" s="86" t="s">
        <v>225</v>
      </c>
      <c r="B821" s="173">
        <v>251</v>
      </c>
      <c r="C821" s="175">
        <v>292</v>
      </c>
      <c r="D821" s="173">
        <v>462</v>
      </c>
      <c r="E821" s="190">
        <v>94</v>
      </c>
      <c r="F821" s="175">
        <v>1028</v>
      </c>
      <c r="G821" s="175">
        <v>380</v>
      </c>
      <c r="H821" s="198">
        <f t="shared" si="80"/>
        <v>1408</v>
      </c>
      <c r="I821" s="175">
        <v>564</v>
      </c>
      <c r="J821" s="441">
        <f t="shared" si="79"/>
        <v>0.4005681818181818</v>
      </c>
    </row>
    <row r="822" spans="1:10" ht="12.75">
      <c r="A822" s="86" t="s">
        <v>226</v>
      </c>
      <c r="B822" s="173">
        <v>120</v>
      </c>
      <c r="C822" s="175">
        <v>321</v>
      </c>
      <c r="D822" s="173">
        <v>303</v>
      </c>
      <c r="E822" s="190">
        <v>139</v>
      </c>
      <c r="F822" s="175">
        <v>996</v>
      </c>
      <c r="G822" s="175">
        <v>48</v>
      </c>
      <c r="H822" s="198">
        <f t="shared" si="80"/>
        <v>1044</v>
      </c>
      <c r="I822" s="175">
        <v>443</v>
      </c>
      <c r="J822" s="441">
        <f t="shared" si="79"/>
        <v>0.42432950191570884</v>
      </c>
    </row>
    <row r="823" spans="1:10" ht="12.75">
      <c r="A823" s="86" t="s">
        <v>227</v>
      </c>
      <c r="B823" s="173">
        <v>135</v>
      </c>
      <c r="C823" s="175">
        <v>338</v>
      </c>
      <c r="D823" s="173">
        <v>356</v>
      </c>
      <c r="E823" s="190">
        <v>128</v>
      </c>
      <c r="F823" s="175">
        <v>1014</v>
      </c>
      <c r="G823" s="175">
        <v>93</v>
      </c>
      <c r="H823" s="198">
        <f t="shared" si="80"/>
        <v>1107</v>
      </c>
      <c r="I823" s="175">
        <v>492</v>
      </c>
      <c r="J823" s="441">
        <f t="shared" si="79"/>
        <v>0.4444444444444444</v>
      </c>
    </row>
    <row r="824" spans="1:10" ht="12.75">
      <c r="A824" s="86" t="s">
        <v>228</v>
      </c>
      <c r="B824" s="173">
        <v>88</v>
      </c>
      <c r="C824" s="175">
        <v>298</v>
      </c>
      <c r="D824" s="173">
        <v>283</v>
      </c>
      <c r="E824" s="190">
        <v>107</v>
      </c>
      <c r="F824" s="175">
        <v>874</v>
      </c>
      <c r="G824" s="175">
        <v>93</v>
      </c>
      <c r="H824" s="198">
        <f t="shared" si="80"/>
        <v>967</v>
      </c>
      <c r="I824" s="175">
        <v>394</v>
      </c>
      <c r="J824" s="441">
        <f t="shared" si="79"/>
        <v>0.4074457083764219</v>
      </c>
    </row>
    <row r="825" spans="1:10" ht="12.75">
      <c r="A825" s="86" t="s">
        <v>229</v>
      </c>
      <c r="B825" s="173">
        <v>142</v>
      </c>
      <c r="C825" s="175">
        <v>286</v>
      </c>
      <c r="D825" s="173">
        <v>272</v>
      </c>
      <c r="E825" s="190">
        <v>163</v>
      </c>
      <c r="F825" s="175">
        <v>988</v>
      </c>
      <c r="G825" s="175">
        <v>64</v>
      </c>
      <c r="H825" s="198">
        <f t="shared" si="80"/>
        <v>1052</v>
      </c>
      <c r="I825" s="175">
        <v>441</v>
      </c>
      <c r="J825" s="441">
        <f t="shared" si="79"/>
        <v>0.41920152091254753</v>
      </c>
    </row>
    <row r="826" spans="1:10" ht="12.75">
      <c r="A826" s="86" t="s">
        <v>338</v>
      </c>
      <c r="B826" s="173">
        <v>72</v>
      </c>
      <c r="C826" s="175">
        <v>214</v>
      </c>
      <c r="D826" s="173">
        <v>216</v>
      </c>
      <c r="E826" s="190">
        <v>72</v>
      </c>
      <c r="F826" s="175">
        <v>697</v>
      </c>
      <c r="G826" s="175">
        <v>67</v>
      </c>
      <c r="H826" s="198">
        <f t="shared" si="80"/>
        <v>764</v>
      </c>
      <c r="I826" s="175">
        <v>295</v>
      </c>
      <c r="J826" s="441">
        <f t="shared" si="79"/>
        <v>0.38612565445026176</v>
      </c>
    </row>
    <row r="827" spans="1:10" ht="12.75">
      <c r="A827" s="86" t="s">
        <v>230</v>
      </c>
      <c r="B827" s="173">
        <v>92</v>
      </c>
      <c r="C827" s="175">
        <v>294</v>
      </c>
      <c r="D827" s="173">
        <v>294</v>
      </c>
      <c r="E827" s="190">
        <v>101</v>
      </c>
      <c r="F827" s="175">
        <v>1013</v>
      </c>
      <c r="G827" s="175">
        <v>135</v>
      </c>
      <c r="H827" s="198">
        <f t="shared" si="80"/>
        <v>1148</v>
      </c>
      <c r="I827" s="175">
        <v>397</v>
      </c>
      <c r="J827" s="441">
        <f t="shared" si="79"/>
        <v>0.34581881533101044</v>
      </c>
    </row>
    <row r="828" spans="1:10" ht="12.75">
      <c r="A828" s="86" t="s">
        <v>231</v>
      </c>
      <c r="B828" s="173">
        <v>95</v>
      </c>
      <c r="C828" s="175">
        <v>237</v>
      </c>
      <c r="D828" s="173">
        <v>267</v>
      </c>
      <c r="E828" s="190">
        <v>69</v>
      </c>
      <c r="F828" s="175">
        <v>834</v>
      </c>
      <c r="G828" s="175">
        <v>82</v>
      </c>
      <c r="H828" s="198">
        <f t="shared" si="80"/>
        <v>916</v>
      </c>
      <c r="I828" s="175">
        <v>341</v>
      </c>
      <c r="J828" s="441">
        <f t="shared" si="79"/>
        <v>0.3722707423580786</v>
      </c>
    </row>
    <row r="829" spans="1:10" ht="12.75">
      <c r="A829" s="86" t="s">
        <v>232</v>
      </c>
      <c r="B829" s="173">
        <v>210</v>
      </c>
      <c r="C829" s="175">
        <v>300</v>
      </c>
      <c r="D829" s="173">
        <v>409</v>
      </c>
      <c r="E829" s="190">
        <v>114</v>
      </c>
      <c r="F829" s="175">
        <v>1038</v>
      </c>
      <c r="G829" s="175">
        <v>246</v>
      </c>
      <c r="H829" s="198">
        <f t="shared" si="80"/>
        <v>1284</v>
      </c>
      <c r="I829" s="175">
        <v>538</v>
      </c>
      <c r="J829" s="441">
        <f t="shared" si="79"/>
        <v>0.4190031152647975</v>
      </c>
    </row>
    <row r="830" spans="1:10" ht="12.75">
      <c r="A830" s="86" t="s">
        <v>233</v>
      </c>
      <c r="B830" s="173">
        <v>101</v>
      </c>
      <c r="C830" s="175">
        <v>250</v>
      </c>
      <c r="D830" s="173">
        <v>226</v>
      </c>
      <c r="E830" s="190">
        <v>136</v>
      </c>
      <c r="F830" s="175">
        <v>897</v>
      </c>
      <c r="G830" s="175">
        <v>51</v>
      </c>
      <c r="H830" s="198">
        <f t="shared" si="80"/>
        <v>948</v>
      </c>
      <c r="I830" s="175">
        <v>369</v>
      </c>
      <c r="J830" s="441">
        <f t="shared" si="79"/>
        <v>0.38924050632911394</v>
      </c>
    </row>
    <row r="831" spans="1:10" ht="12.75">
      <c r="A831" s="86" t="s">
        <v>234</v>
      </c>
      <c r="B831" s="173">
        <v>143</v>
      </c>
      <c r="C831" s="175">
        <v>207</v>
      </c>
      <c r="D831" s="173">
        <v>287</v>
      </c>
      <c r="E831" s="190">
        <v>71</v>
      </c>
      <c r="F831" s="175">
        <v>810</v>
      </c>
      <c r="G831" s="175">
        <v>189</v>
      </c>
      <c r="H831" s="198">
        <f t="shared" si="80"/>
        <v>999</v>
      </c>
      <c r="I831" s="175">
        <v>362</v>
      </c>
      <c r="J831" s="441">
        <f t="shared" si="79"/>
        <v>0.36236236236236236</v>
      </c>
    </row>
    <row r="832" spans="1:10" ht="12.75">
      <c r="A832" s="86" t="s">
        <v>159</v>
      </c>
      <c r="B832" s="173">
        <v>214</v>
      </c>
      <c r="C832" s="175">
        <v>290</v>
      </c>
      <c r="D832" s="173">
        <v>240</v>
      </c>
      <c r="E832" s="190">
        <v>267</v>
      </c>
      <c r="F832" s="175">
        <v>774</v>
      </c>
      <c r="G832" s="175">
        <v>58</v>
      </c>
      <c r="H832" s="198">
        <f t="shared" si="80"/>
        <v>832</v>
      </c>
      <c r="I832" s="175">
        <v>521</v>
      </c>
      <c r="J832" s="441">
        <f t="shared" si="79"/>
        <v>0.6262019230769231</v>
      </c>
    </row>
    <row r="833" spans="1:10" ht="12.75">
      <c r="A833" s="86" t="s">
        <v>160</v>
      </c>
      <c r="B833" s="173">
        <v>12</v>
      </c>
      <c r="C833" s="175">
        <v>11</v>
      </c>
      <c r="D833" s="173">
        <v>8</v>
      </c>
      <c r="E833" s="190">
        <v>15</v>
      </c>
      <c r="F833" s="175">
        <v>32</v>
      </c>
      <c r="G833" s="175">
        <v>0</v>
      </c>
      <c r="H833" s="198">
        <v>32</v>
      </c>
      <c r="I833" s="175">
        <v>23</v>
      </c>
      <c r="J833" s="441">
        <f t="shared" si="79"/>
        <v>0.71875</v>
      </c>
    </row>
    <row r="834" spans="1:10" ht="12.75">
      <c r="A834" s="86" t="s">
        <v>161</v>
      </c>
      <c r="B834" s="173">
        <v>226</v>
      </c>
      <c r="C834" s="175">
        <v>292</v>
      </c>
      <c r="D834" s="173">
        <v>315</v>
      </c>
      <c r="E834" s="190">
        <v>206</v>
      </c>
      <c r="F834" s="175">
        <v>918</v>
      </c>
      <c r="G834" s="175">
        <v>53</v>
      </c>
      <c r="H834" s="198">
        <f t="shared" si="80"/>
        <v>971</v>
      </c>
      <c r="I834" s="175">
        <v>530</v>
      </c>
      <c r="J834" s="441">
        <f t="shared" si="79"/>
        <v>0.5458290422245108</v>
      </c>
    </row>
    <row r="835" spans="1:10" ht="12.75">
      <c r="A835" s="86" t="s">
        <v>162</v>
      </c>
      <c r="B835" s="173">
        <v>51</v>
      </c>
      <c r="C835" s="175">
        <v>81</v>
      </c>
      <c r="D835" s="173">
        <v>42</v>
      </c>
      <c r="E835" s="190">
        <v>90</v>
      </c>
      <c r="F835" s="175">
        <v>223</v>
      </c>
      <c r="G835" s="175">
        <v>17</v>
      </c>
      <c r="H835" s="198">
        <f t="shared" si="80"/>
        <v>240</v>
      </c>
      <c r="I835" s="175">
        <v>135</v>
      </c>
      <c r="J835" s="441">
        <f t="shared" si="79"/>
        <v>0.5625</v>
      </c>
    </row>
    <row r="836" spans="1:10" ht="12.75">
      <c r="A836" s="86" t="s">
        <v>163</v>
      </c>
      <c r="B836" s="173">
        <v>104</v>
      </c>
      <c r="C836" s="175">
        <v>113</v>
      </c>
      <c r="D836" s="173">
        <v>137</v>
      </c>
      <c r="E836" s="190">
        <v>82</v>
      </c>
      <c r="F836" s="175">
        <v>378</v>
      </c>
      <c r="G836" s="175">
        <v>20</v>
      </c>
      <c r="H836" s="198">
        <f t="shared" si="80"/>
        <v>398</v>
      </c>
      <c r="I836" s="175">
        <v>224</v>
      </c>
      <c r="J836" s="441">
        <f t="shared" si="79"/>
        <v>0.5628140703517588</v>
      </c>
    </row>
    <row r="837" spans="1:10" ht="12.75">
      <c r="A837" s="86" t="s">
        <v>164</v>
      </c>
      <c r="B837" s="173">
        <v>100</v>
      </c>
      <c r="C837" s="175">
        <v>125</v>
      </c>
      <c r="D837" s="173">
        <v>130</v>
      </c>
      <c r="E837" s="190">
        <v>94</v>
      </c>
      <c r="F837" s="175">
        <v>320</v>
      </c>
      <c r="G837" s="175">
        <v>30</v>
      </c>
      <c r="H837" s="198">
        <f t="shared" si="80"/>
        <v>350</v>
      </c>
      <c r="I837" s="175">
        <v>233</v>
      </c>
      <c r="J837" s="441">
        <f t="shared" si="79"/>
        <v>0.6657142857142857</v>
      </c>
    </row>
    <row r="838" spans="1:10" ht="12.75">
      <c r="A838" s="86" t="s">
        <v>165</v>
      </c>
      <c r="B838" s="173">
        <v>23</v>
      </c>
      <c r="C838" s="175">
        <v>34</v>
      </c>
      <c r="D838" s="173">
        <v>25</v>
      </c>
      <c r="E838" s="190">
        <v>32</v>
      </c>
      <c r="F838" s="175">
        <v>73</v>
      </c>
      <c r="G838" s="175">
        <v>0</v>
      </c>
      <c r="H838" s="198">
        <v>73</v>
      </c>
      <c r="I838" s="175">
        <v>58</v>
      </c>
      <c r="J838" s="441">
        <f t="shared" si="79"/>
        <v>0.7945205479452054</v>
      </c>
    </row>
    <row r="839" spans="1:10" ht="12.75">
      <c r="A839" s="86" t="s">
        <v>533</v>
      </c>
      <c r="B839" s="173">
        <v>87</v>
      </c>
      <c r="C839" s="175">
        <v>90</v>
      </c>
      <c r="D839" s="173">
        <v>84</v>
      </c>
      <c r="E839" s="190">
        <v>91</v>
      </c>
      <c r="F839" s="175">
        <v>281</v>
      </c>
      <c r="G839" s="175">
        <v>17</v>
      </c>
      <c r="H839" s="198">
        <f t="shared" si="80"/>
        <v>298</v>
      </c>
      <c r="I839" s="175">
        <v>179</v>
      </c>
      <c r="J839" s="441">
        <f t="shared" si="79"/>
        <v>0.6006711409395973</v>
      </c>
    </row>
    <row r="840" spans="1:10" ht="12.75">
      <c r="A840" s="86" t="s">
        <v>166</v>
      </c>
      <c r="B840" s="173">
        <v>172</v>
      </c>
      <c r="C840" s="175">
        <v>259</v>
      </c>
      <c r="D840" s="173">
        <v>254</v>
      </c>
      <c r="E840" s="190">
        <v>182</v>
      </c>
      <c r="F840" s="175">
        <v>701</v>
      </c>
      <c r="G840" s="175">
        <v>55</v>
      </c>
      <c r="H840" s="198">
        <f t="shared" si="80"/>
        <v>756</v>
      </c>
      <c r="I840" s="175">
        <v>440</v>
      </c>
      <c r="J840" s="441">
        <f t="shared" si="79"/>
        <v>0.582010582010582</v>
      </c>
    </row>
    <row r="841" spans="1:10" ht="12.75">
      <c r="A841" s="86" t="s">
        <v>167</v>
      </c>
      <c r="B841" s="173">
        <v>107</v>
      </c>
      <c r="C841" s="175">
        <v>171</v>
      </c>
      <c r="D841" s="173">
        <v>131</v>
      </c>
      <c r="E841" s="190">
        <v>147</v>
      </c>
      <c r="F841" s="175">
        <v>432</v>
      </c>
      <c r="G841" s="175">
        <v>17</v>
      </c>
      <c r="H841" s="198">
        <f t="shared" si="80"/>
        <v>449</v>
      </c>
      <c r="I841" s="175">
        <v>286</v>
      </c>
      <c r="J841" s="441">
        <f t="shared" si="79"/>
        <v>0.6369710467706013</v>
      </c>
    </row>
    <row r="842" spans="1:10" ht="12.75">
      <c r="A842" s="86" t="s">
        <v>168</v>
      </c>
      <c r="B842" s="173">
        <v>311</v>
      </c>
      <c r="C842" s="175">
        <v>438</v>
      </c>
      <c r="D842" s="173">
        <v>442</v>
      </c>
      <c r="E842" s="190">
        <v>309</v>
      </c>
      <c r="F842" s="175">
        <v>1381</v>
      </c>
      <c r="G842" s="175">
        <v>97</v>
      </c>
      <c r="H842" s="198">
        <f t="shared" si="80"/>
        <v>1478</v>
      </c>
      <c r="I842" s="175">
        <v>771</v>
      </c>
      <c r="J842" s="441">
        <f t="shared" si="79"/>
        <v>0.5216508795669824</v>
      </c>
    </row>
    <row r="843" spans="1:10" ht="12.75">
      <c r="A843" s="86" t="s">
        <v>169</v>
      </c>
      <c r="B843" s="173">
        <v>87</v>
      </c>
      <c r="C843" s="175">
        <v>147</v>
      </c>
      <c r="D843" s="173">
        <v>128</v>
      </c>
      <c r="E843" s="190">
        <v>109</v>
      </c>
      <c r="F843" s="175">
        <v>357</v>
      </c>
      <c r="G843" s="175">
        <v>22</v>
      </c>
      <c r="H843" s="198">
        <f t="shared" si="80"/>
        <v>379</v>
      </c>
      <c r="I843" s="175">
        <v>238</v>
      </c>
      <c r="J843" s="441">
        <f t="shared" si="79"/>
        <v>0.6279683377308707</v>
      </c>
    </row>
    <row r="844" spans="1:10" ht="12.75">
      <c r="A844" s="86" t="s">
        <v>170</v>
      </c>
      <c r="B844" s="173">
        <v>87</v>
      </c>
      <c r="C844" s="175">
        <v>71</v>
      </c>
      <c r="D844" s="173">
        <v>79</v>
      </c>
      <c r="E844" s="190">
        <v>76</v>
      </c>
      <c r="F844" s="175">
        <v>241</v>
      </c>
      <c r="G844" s="175">
        <v>10</v>
      </c>
      <c r="H844" s="198">
        <f t="shared" si="80"/>
        <v>251</v>
      </c>
      <c r="I844" s="175">
        <v>159</v>
      </c>
      <c r="J844" s="441">
        <f t="shared" si="79"/>
        <v>0.6334661354581673</v>
      </c>
    </row>
    <row r="845" spans="1:10" ht="12.75">
      <c r="A845" s="86" t="s">
        <v>171</v>
      </c>
      <c r="B845" s="264">
        <v>35</v>
      </c>
      <c r="C845" s="231">
        <v>57</v>
      </c>
      <c r="D845" s="173">
        <v>53</v>
      </c>
      <c r="E845" s="190">
        <v>40</v>
      </c>
      <c r="F845" s="175">
        <v>156</v>
      </c>
      <c r="G845" s="175">
        <v>7</v>
      </c>
      <c r="H845" s="198">
        <f t="shared" si="80"/>
        <v>163</v>
      </c>
      <c r="I845" s="175">
        <v>97</v>
      </c>
      <c r="J845" s="441">
        <f t="shared" si="79"/>
        <v>0.5950920245398773</v>
      </c>
    </row>
    <row r="846" spans="1:10" ht="12.75">
      <c r="A846" s="86" t="s">
        <v>697</v>
      </c>
      <c r="B846" s="171">
        <v>1164</v>
      </c>
      <c r="C846" s="244">
        <v>3452</v>
      </c>
      <c r="D846" s="171">
        <v>3815</v>
      </c>
      <c r="E846" s="190">
        <v>867</v>
      </c>
      <c r="F846" s="309"/>
      <c r="G846" s="309"/>
      <c r="H846" s="310"/>
      <c r="I846" s="175">
        <v>4714</v>
      </c>
      <c r="J846" s="459"/>
    </row>
    <row r="847" spans="1:10" ht="12.75">
      <c r="A847" s="86" t="s">
        <v>698</v>
      </c>
      <c r="B847" s="229">
        <v>20</v>
      </c>
      <c r="C847" s="372">
        <v>34</v>
      </c>
      <c r="D847" s="186">
        <v>31</v>
      </c>
      <c r="E847" s="190">
        <v>21</v>
      </c>
      <c r="F847" s="259">
        <v>97</v>
      </c>
      <c r="G847" s="259">
        <v>0</v>
      </c>
      <c r="H847" s="198">
        <v>97</v>
      </c>
      <c r="I847" s="259">
        <v>54</v>
      </c>
      <c r="J847" s="458">
        <f t="shared" si="79"/>
        <v>0.5567010309278351</v>
      </c>
    </row>
    <row r="848" spans="1:10" ht="12.75">
      <c r="A848" s="32" t="s">
        <v>2</v>
      </c>
      <c r="B848" s="185">
        <f aca="true" t="shared" si="81" ref="B848:I848">SUM(B814:B847)</f>
        <v>5156</v>
      </c>
      <c r="C848" s="185">
        <f t="shared" si="81"/>
        <v>10573</v>
      </c>
      <c r="D848" s="185">
        <f t="shared" si="81"/>
        <v>11269</v>
      </c>
      <c r="E848" s="185">
        <f t="shared" si="81"/>
        <v>4661</v>
      </c>
      <c r="F848" s="185">
        <f t="shared" si="81"/>
        <v>22699</v>
      </c>
      <c r="G848" s="185">
        <f t="shared" si="81"/>
        <v>2743</v>
      </c>
      <c r="H848" s="185">
        <f t="shared" si="81"/>
        <v>25442</v>
      </c>
      <c r="I848" s="185">
        <f t="shared" si="81"/>
        <v>16174</v>
      </c>
      <c r="J848" s="410">
        <f t="shared" si="79"/>
        <v>0.6357204622278123</v>
      </c>
    </row>
    <row r="849" spans="1:10" ht="13.5" thickBot="1">
      <c r="A849" s="78"/>
      <c r="B849" s="465"/>
      <c r="C849" s="465"/>
      <c r="D849" s="465"/>
      <c r="E849" s="465"/>
      <c r="F849" s="466"/>
      <c r="G849" s="466"/>
      <c r="H849" s="466"/>
      <c r="I849" s="466"/>
      <c r="J849" s="431"/>
    </row>
    <row r="850" spans="1:10" ht="13.5" thickBot="1">
      <c r="A850" s="18" t="s">
        <v>87</v>
      </c>
      <c r="B850" s="432"/>
      <c r="C850" s="432"/>
      <c r="D850" s="432"/>
      <c r="E850" s="432"/>
      <c r="F850" s="434"/>
      <c r="G850" s="434"/>
      <c r="H850" s="434"/>
      <c r="I850" s="434"/>
      <c r="J850" s="435"/>
    </row>
    <row r="851" spans="1:10" ht="12.75">
      <c r="A851" s="86" t="s">
        <v>699</v>
      </c>
      <c r="B851" s="187">
        <v>339</v>
      </c>
      <c r="C851" s="169">
        <v>233</v>
      </c>
      <c r="D851" s="169">
        <v>335</v>
      </c>
      <c r="E851" s="169">
        <v>240</v>
      </c>
      <c r="F851" s="169">
        <v>1194</v>
      </c>
      <c r="G851" s="169">
        <v>51</v>
      </c>
      <c r="H851" s="209">
        <v>1245</v>
      </c>
      <c r="I851" s="169">
        <v>586</v>
      </c>
      <c r="J851" s="440">
        <f aca="true" t="shared" si="82" ref="J851:J861">IF(H851&lt;&gt;0,I851/H851,"")</f>
        <v>0.4706827309236948</v>
      </c>
    </row>
    <row r="852" spans="1:10" ht="12.75">
      <c r="A852" s="86" t="s">
        <v>700</v>
      </c>
      <c r="B852" s="189">
        <v>278</v>
      </c>
      <c r="C852" s="175">
        <v>209</v>
      </c>
      <c r="D852" s="175">
        <v>283</v>
      </c>
      <c r="E852" s="175">
        <v>206</v>
      </c>
      <c r="F852" s="175">
        <v>1038</v>
      </c>
      <c r="G852" s="175">
        <v>23</v>
      </c>
      <c r="H852" s="198">
        <v>1061</v>
      </c>
      <c r="I852" s="175">
        <v>493</v>
      </c>
      <c r="J852" s="441">
        <f t="shared" si="82"/>
        <v>0.4646559849198869</v>
      </c>
    </row>
    <row r="853" spans="1:10" ht="12.75">
      <c r="A853" s="86" t="s">
        <v>701</v>
      </c>
      <c r="B853" s="189">
        <v>384</v>
      </c>
      <c r="C853" s="175">
        <v>325</v>
      </c>
      <c r="D853" s="175">
        <v>422</v>
      </c>
      <c r="E853" s="175">
        <v>288</v>
      </c>
      <c r="F853" s="175">
        <v>1535</v>
      </c>
      <c r="G853" s="175">
        <v>47</v>
      </c>
      <c r="H853" s="198">
        <v>1582</v>
      </c>
      <c r="I853" s="175">
        <v>717</v>
      </c>
      <c r="J853" s="441">
        <f t="shared" si="82"/>
        <v>0.4532237673830594</v>
      </c>
    </row>
    <row r="854" spans="1:10" ht="12.75">
      <c r="A854" s="86" t="s">
        <v>702</v>
      </c>
      <c r="B854" s="189">
        <v>82</v>
      </c>
      <c r="C854" s="175">
        <v>82</v>
      </c>
      <c r="D854" s="175">
        <v>82</v>
      </c>
      <c r="E854" s="175">
        <v>81</v>
      </c>
      <c r="F854" s="175">
        <v>295</v>
      </c>
      <c r="G854" s="175">
        <v>13</v>
      </c>
      <c r="H854" s="198">
        <v>308</v>
      </c>
      <c r="I854" s="175">
        <v>169</v>
      </c>
      <c r="J854" s="441">
        <f t="shared" si="82"/>
        <v>0.5487012987012987</v>
      </c>
    </row>
    <row r="855" spans="1:10" ht="12.75">
      <c r="A855" s="86" t="s">
        <v>703</v>
      </c>
      <c r="B855" s="189">
        <v>21</v>
      </c>
      <c r="C855" s="175">
        <v>20</v>
      </c>
      <c r="D855" s="175">
        <v>21</v>
      </c>
      <c r="E855" s="175">
        <v>20</v>
      </c>
      <c r="F855" s="175">
        <v>46</v>
      </c>
      <c r="G855" s="175">
        <v>1</v>
      </c>
      <c r="H855" s="198">
        <v>47</v>
      </c>
      <c r="I855" s="175">
        <v>41</v>
      </c>
      <c r="J855" s="441">
        <f t="shared" si="82"/>
        <v>0.8723404255319149</v>
      </c>
    </row>
    <row r="856" spans="1:10" ht="12.75">
      <c r="A856" s="86" t="s">
        <v>704</v>
      </c>
      <c r="B856" s="189">
        <v>57</v>
      </c>
      <c r="C856" s="175">
        <v>36</v>
      </c>
      <c r="D856" s="175">
        <v>58</v>
      </c>
      <c r="E856" s="175">
        <v>35</v>
      </c>
      <c r="F856" s="175">
        <v>187</v>
      </c>
      <c r="G856" s="175">
        <v>6</v>
      </c>
      <c r="H856" s="198">
        <v>193</v>
      </c>
      <c r="I856" s="175">
        <v>95</v>
      </c>
      <c r="J856" s="441">
        <f t="shared" si="82"/>
        <v>0.49222797927461137</v>
      </c>
    </row>
    <row r="857" spans="1:10" ht="12.75">
      <c r="A857" s="86" t="s">
        <v>705</v>
      </c>
      <c r="B857" s="189">
        <v>34</v>
      </c>
      <c r="C857" s="175">
        <v>24</v>
      </c>
      <c r="D857" s="175">
        <v>28</v>
      </c>
      <c r="E857" s="175">
        <v>28</v>
      </c>
      <c r="F857" s="175">
        <v>62</v>
      </c>
      <c r="G857" s="175">
        <v>2</v>
      </c>
      <c r="H857" s="198">
        <f>IF(G857&lt;&gt;0,G857+F857,"")</f>
        <v>64</v>
      </c>
      <c r="I857" s="175">
        <v>58</v>
      </c>
      <c r="J857" s="441">
        <f t="shared" si="82"/>
        <v>0.90625</v>
      </c>
    </row>
    <row r="858" spans="1:10" ht="12.75">
      <c r="A858" s="86" t="s">
        <v>706</v>
      </c>
      <c r="B858" s="189">
        <v>91</v>
      </c>
      <c r="C858" s="175">
        <v>59</v>
      </c>
      <c r="D858" s="175">
        <v>66</v>
      </c>
      <c r="E858" s="175">
        <v>84</v>
      </c>
      <c r="F858" s="175">
        <v>263</v>
      </c>
      <c r="G858" s="175">
        <v>2</v>
      </c>
      <c r="H858" s="198">
        <v>265</v>
      </c>
      <c r="I858" s="175">
        <v>150</v>
      </c>
      <c r="J858" s="441">
        <f t="shared" si="82"/>
        <v>0.5660377358490566</v>
      </c>
    </row>
    <row r="859" spans="1:10" ht="12.75">
      <c r="A859" s="86" t="s">
        <v>707</v>
      </c>
      <c r="B859" s="204">
        <v>53</v>
      </c>
      <c r="C859" s="175">
        <v>73</v>
      </c>
      <c r="D859" s="175">
        <v>72</v>
      </c>
      <c r="E859" s="175">
        <v>53</v>
      </c>
      <c r="F859" s="175">
        <v>191</v>
      </c>
      <c r="G859" s="175">
        <v>6</v>
      </c>
      <c r="H859" s="198">
        <v>197</v>
      </c>
      <c r="I859" s="175">
        <v>126</v>
      </c>
      <c r="J859" s="468">
        <f t="shared" si="82"/>
        <v>0.6395939086294417</v>
      </c>
    </row>
    <row r="860" spans="1:10" ht="12.75">
      <c r="A860" s="240" t="s">
        <v>708</v>
      </c>
      <c r="B860" s="191">
        <v>510</v>
      </c>
      <c r="C860" s="175">
        <v>538</v>
      </c>
      <c r="D860" s="175">
        <v>593</v>
      </c>
      <c r="E860" s="175">
        <v>461</v>
      </c>
      <c r="F860" s="199"/>
      <c r="G860" s="199"/>
      <c r="H860" s="200"/>
      <c r="I860" s="175">
        <v>1070</v>
      </c>
      <c r="J860" s="459"/>
    </row>
    <row r="861" spans="1:10" ht="12.75">
      <c r="A861" s="32" t="s">
        <v>2</v>
      </c>
      <c r="B861" s="185">
        <f aca="true" t="shared" si="83" ref="B861:I861">SUM(B851:B860)</f>
        <v>1849</v>
      </c>
      <c r="C861" s="185">
        <f t="shared" si="83"/>
        <v>1599</v>
      </c>
      <c r="D861" s="185">
        <f t="shared" si="83"/>
        <v>1960</v>
      </c>
      <c r="E861" s="185">
        <f t="shared" si="83"/>
        <v>1496</v>
      </c>
      <c r="F861" s="185">
        <f t="shared" si="83"/>
        <v>4811</v>
      </c>
      <c r="G861" s="185">
        <f t="shared" si="83"/>
        <v>151</v>
      </c>
      <c r="H861" s="185">
        <f t="shared" si="83"/>
        <v>4962</v>
      </c>
      <c r="I861" s="185">
        <f t="shared" si="83"/>
        <v>3505</v>
      </c>
      <c r="J861" s="410">
        <f t="shared" si="82"/>
        <v>0.7063683998387746</v>
      </c>
    </row>
    <row r="862" spans="1:10" ht="13.5" thickBot="1">
      <c r="A862" s="35"/>
      <c r="B862" s="293"/>
      <c r="C862" s="293"/>
      <c r="D862" s="293"/>
      <c r="E862" s="293"/>
      <c r="F862" s="203"/>
      <c r="G862" s="203"/>
      <c r="H862" s="203"/>
      <c r="I862" s="203"/>
      <c r="J862" s="431"/>
    </row>
    <row r="863" spans="1:10" ht="13.5" thickBot="1">
      <c r="A863" s="18" t="s">
        <v>88</v>
      </c>
      <c r="B863" s="432"/>
      <c r="C863" s="432"/>
      <c r="D863" s="432"/>
      <c r="E863" s="432"/>
      <c r="F863" s="432"/>
      <c r="G863" s="432"/>
      <c r="H863" s="432"/>
      <c r="I863" s="432"/>
      <c r="J863" s="433"/>
    </row>
    <row r="864" spans="1:10" ht="12.75">
      <c r="A864" s="86" t="s">
        <v>709</v>
      </c>
      <c r="B864" s="187">
        <v>111</v>
      </c>
      <c r="C864" s="187">
        <v>145</v>
      </c>
      <c r="D864" s="167">
        <v>162</v>
      </c>
      <c r="E864" s="188">
        <v>91</v>
      </c>
      <c r="F864" s="169">
        <v>415</v>
      </c>
      <c r="G864" s="169">
        <v>29</v>
      </c>
      <c r="H864" s="209">
        <f>IF(G864&lt;&gt;0,G864+F864,"")</f>
        <v>444</v>
      </c>
      <c r="I864" s="169">
        <v>258</v>
      </c>
      <c r="J864" s="415">
        <f aca="true" t="shared" si="84" ref="J864:J871">IF(I864&lt;&gt;0,I864/H864,"")</f>
        <v>0.581081081081081</v>
      </c>
    </row>
    <row r="865" spans="1:10" ht="12.75">
      <c r="A865" s="86" t="s">
        <v>717</v>
      </c>
      <c r="B865" s="189">
        <v>122</v>
      </c>
      <c r="C865" s="189">
        <v>235</v>
      </c>
      <c r="D865" s="173">
        <v>159</v>
      </c>
      <c r="E865" s="190">
        <v>204</v>
      </c>
      <c r="F865" s="175">
        <v>571</v>
      </c>
      <c r="G865" s="175">
        <v>48</v>
      </c>
      <c r="H865" s="198">
        <f>IF(G865&lt;&gt;0,G865+F865,"")</f>
        <v>619</v>
      </c>
      <c r="I865" s="175">
        <v>363</v>
      </c>
      <c r="J865" s="415">
        <f t="shared" si="84"/>
        <v>0.5864297253634895</v>
      </c>
    </row>
    <row r="866" spans="1:10" ht="12.75">
      <c r="A866" s="86" t="s">
        <v>711</v>
      </c>
      <c r="B866" s="189">
        <v>37</v>
      </c>
      <c r="C866" s="189">
        <v>65</v>
      </c>
      <c r="D866" s="173">
        <v>42</v>
      </c>
      <c r="E866" s="190">
        <v>63</v>
      </c>
      <c r="F866" s="175">
        <v>205</v>
      </c>
      <c r="G866" s="175">
        <v>13</v>
      </c>
      <c r="H866" s="198">
        <f>IF(G866&lt;&gt;0,G866+F866,"")</f>
        <v>218</v>
      </c>
      <c r="I866" s="175">
        <v>103</v>
      </c>
      <c r="J866" s="415">
        <f t="shared" si="84"/>
        <v>0.4724770642201835</v>
      </c>
    </row>
    <row r="867" spans="1:10" ht="12.75">
      <c r="A867" s="86" t="s">
        <v>712</v>
      </c>
      <c r="B867" s="189">
        <v>101</v>
      </c>
      <c r="C867" s="189">
        <v>142</v>
      </c>
      <c r="D867" s="173">
        <v>137</v>
      </c>
      <c r="E867" s="190">
        <v>98</v>
      </c>
      <c r="F867" s="175">
        <v>382</v>
      </c>
      <c r="G867" s="175">
        <v>18</v>
      </c>
      <c r="H867" s="198">
        <f>IF(G867&lt;&gt;0,G867+F867,"")</f>
        <v>400</v>
      </c>
      <c r="I867" s="175">
        <v>244</v>
      </c>
      <c r="J867" s="415">
        <f t="shared" si="84"/>
        <v>0.61</v>
      </c>
    </row>
    <row r="868" spans="1:10" ht="12.75">
      <c r="A868" s="86" t="s">
        <v>713</v>
      </c>
      <c r="B868" s="189">
        <v>91</v>
      </c>
      <c r="C868" s="189">
        <v>122</v>
      </c>
      <c r="D868" s="173">
        <v>105</v>
      </c>
      <c r="E868" s="190">
        <v>107</v>
      </c>
      <c r="F868" s="175">
        <v>371</v>
      </c>
      <c r="G868" s="175">
        <v>26</v>
      </c>
      <c r="H868" s="198">
        <f>IF(G868&lt;&gt;0,G868+F868,"")</f>
        <v>397</v>
      </c>
      <c r="I868" s="175">
        <v>214</v>
      </c>
      <c r="J868" s="415">
        <f t="shared" si="84"/>
        <v>0.5390428211586902</v>
      </c>
    </row>
    <row r="869" spans="1:10" ht="12.75">
      <c r="A869" s="86" t="s">
        <v>718</v>
      </c>
      <c r="B869" s="189">
        <v>17</v>
      </c>
      <c r="C869" s="189">
        <v>11</v>
      </c>
      <c r="D869" s="173">
        <v>18</v>
      </c>
      <c r="E869" s="190">
        <v>10</v>
      </c>
      <c r="F869" s="175">
        <v>41</v>
      </c>
      <c r="G869" s="175">
        <v>0</v>
      </c>
      <c r="H869" s="198">
        <v>41</v>
      </c>
      <c r="I869" s="175">
        <v>28</v>
      </c>
      <c r="J869" s="415">
        <f t="shared" si="84"/>
        <v>0.6829268292682927</v>
      </c>
    </row>
    <row r="870" spans="1:10" ht="12.75">
      <c r="A870" s="86" t="s">
        <v>719</v>
      </c>
      <c r="B870" s="189">
        <v>16</v>
      </c>
      <c r="C870" s="189">
        <v>17</v>
      </c>
      <c r="D870" s="173">
        <v>16</v>
      </c>
      <c r="E870" s="190">
        <v>17</v>
      </c>
      <c r="F870" s="175">
        <v>39</v>
      </c>
      <c r="G870" s="175">
        <v>0</v>
      </c>
      <c r="H870" s="198">
        <v>39</v>
      </c>
      <c r="I870" s="175">
        <v>33</v>
      </c>
      <c r="J870" s="415">
        <f t="shared" si="84"/>
        <v>0.8461538461538461</v>
      </c>
    </row>
    <row r="871" spans="1:10" ht="12.75">
      <c r="A871" s="86" t="s">
        <v>716</v>
      </c>
      <c r="B871" s="204">
        <v>4</v>
      </c>
      <c r="C871" s="204">
        <v>2</v>
      </c>
      <c r="D871" s="264">
        <v>3</v>
      </c>
      <c r="E871" s="196">
        <v>3</v>
      </c>
      <c r="F871" s="231">
        <v>8</v>
      </c>
      <c r="G871" s="231">
        <v>0</v>
      </c>
      <c r="H871" s="230">
        <v>8</v>
      </c>
      <c r="I871" s="231">
        <v>8</v>
      </c>
      <c r="J871" s="421">
        <f t="shared" si="84"/>
        <v>1</v>
      </c>
    </row>
    <row r="872" spans="1:10" ht="12.75">
      <c r="A872" s="240" t="s">
        <v>57</v>
      </c>
      <c r="B872" s="195">
        <v>51</v>
      </c>
      <c r="C872" s="195">
        <v>102</v>
      </c>
      <c r="D872" s="214">
        <v>76</v>
      </c>
      <c r="E872" s="202">
        <v>76</v>
      </c>
      <c r="F872" s="407"/>
      <c r="G872" s="407">
        <v>3</v>
      </c>
      <c r="H872" s="408"/>
      <c r="I872" s="202">
        <v>158</v>
      </c>
      <c r="J872" s="422"/>
    </row>
    <row r="873" spans="1:10" ht="12.75">
      <c r="A873" s="32" t="s">
        <v>2</v>
      </c>
      <c r="B873" s="324">
        <f aca="true" t="shared" si="85" ref="B873:I873">SUM(B864:B872)</f>
        <v>550</v>
      </c>
      <c r="C873" s="324">
        <f t="shared" si="85"/>
        <v>841</v>
      </c>
      <c r="D873" s="324">
        <f t="shared" si="85"/>
        <v>718</v>
      </c>
      <c r="E873" s="324">
        <f t="shared" si="85"/>
        <v>669</v>
      </c>
      <c r="F873" s="324">
        <f t="shared" si="85"/>
        <v>2032</v>
      </c>
      <c r="G873" s="324">
        <f t="shared" si="85"/>
        <v>137</v>
      </c>
      <c r="H873" s="324">
        <f t="shared" si="85"/>
        <v>2166</v>
      </c>
      <c r="I873" s="324">
        <f t="shared" si="85"/>
        <v>1409</v>
      </c>
      <c r="J873" s="411">
        <f>IF(H873&lt;&gt;0,I873/H873,"")</f>
        <v>0.6505078485687904</v>
      </c>
    </row>
    <row r="874" spans="1:10" ht="13.5" thickBot="1">
      <c r="A874" s="78"/>
      <c r="B874" s="293"/>
      <c r="C874" s="293"/>
      <c r="D874" s="293"/>
      <c r="E874" s="293"/>
      <c r="F874" s="203"/>
      <c r="G874" s="203"/>
      <c r="H874" s="203"/>
      <c r="I874" s="203"/>
      <c r="J874" s="431"/>
    </row>
    <row r="875" spans="1:10" ht="13.5" thickBot="1">
      <c r="A875" s="18" t="s">
        <v>89</v>
      </c>
      <c r="B875" s="432"/>
      <c r="C875" s="432"/>
      <c r="D875" s="432"/>
      <c r="E875" s="432"/>
      <c r="F875" s="434"/>
      <c r="G875" s="434"/>
      <c r="H875" s="434"/>
      <c r="I875" s="434"/>
      <c r="J875" s="435"/>
    </row>
    <row r="876" spans="1:10" ht="12.75">
      <c r="A876" s="86" t="s">
        <v>720</v>
      </c>
      <c r="B876" s="396">
        <v>297</v>
      </c>
      <c r="C876" s="396">
        <v>285</v>
      </c>
      <c r="D876" s="396">
        <v>394</v>
      </c>
      <c r="E876" s="396">
        <v>185</v>
      </c>
      <c r="F876" s="169">
        <v>856</v>
      </c>
      <c r="G876" s="169">
        <v>46</v>
      </c>
      <c r="H876" s="197">
        <v>902</v>
      </c>
      <c r="I876" s="169">
        <v>600</v>
      </c>
      <c r="J876" s="415">
        <f>IF(I876&lt;&gt;0,I876/H876,"")</f>
        <v>0.6651884700665188</v>
      </c>
    </row>
    <row r="877" spans="1:10" ht="12.75">
      <c r="A877" s="86" t="s">
        <v>721</v>
      </c>
      <c r="B877" s="396">
        <v>157</v>
      </c>
      <c r="C877" s="396">
        <v>129</v>
      </c>
      <c r="D877" s="396">
        <v>188</v>
      </c>
      <c r="E877" s="396">
        <v>99</v>
      </c>
      <c r="F877" s="175">
        <v>403</v>
      </c>
      <c r="G877" s="175">
        <v>24</v>
      </c>
      <c r="H877" s="217">
        <v>427</v>
      </c>
      <c r="I877" s="175">
        <v>294</v>
      </c>
      <c r="J877" s="415">
        <f>IF(I877&lt;&gt;0,I877/H877,"")</f>
        <v>0.6885245901639344</v>
      </c>
    </row>
    <row r="878" spans="1:10" ht="12.75">
      <c r="A878" s="86" t="s">
        <v>722</v>
      </c>
      <c r="B878" s="396">
        <v>199</v>
      </c>
      <c r="C878" s="396">
        <v>142</v>
      </c>
      <c r="D878" s="396">
        <v>215</v>
      </c>
      <c r="E878" s="396">
        <v>128</v>
      </c>
      <c r="F878" s="175">
        <v>514</v>
      </c>
      <c r="G878" s="175">
        <v>9</v>
      </c>
      <c r="H878" s="217">
        <v>523</v>
      </c>
      <c r="I878" s="175">
        <v>349</v>
      </c>
      <c r="J878" s="415">
        <f>IF(I878&lt;&gt;0,I878/H878,"")</f>
        <v>0.6673040152963671</v>
      </c>
    </row>
    <row r="879" spans="1:10" ht="12.75">
      <c r="A879" s="86" t="s">
        <v>723</v>
      </c>
      <c r="B879" s="396">
        <v>83</v>
      </c>
      <c r="C879" s="396">
        <v>140</v>
      </c>
      <c r="D879" s="396">
        <v>119</v>
      </c>
      <c r="E879" s="396">
        <v>103</v>
      </c>
      <c r="F879" s="175">
        <v>305</v>
      </c>
      <c r="G879" s="175">
        <v>16</v>
      </c>
      <c r="H879" s="217">
        <v>321</v>
      </c>
      <c r="I879" s="175">
        <v>231</v>
      </c>
      <c r="J879" s="415">
        <f>IF(I879&lt;&gt;0,I879/H879,"")</f>
        <v>0.719626168224299</v>
      </c>
    </row>
    <row r="880" spans="1:10" ht="12.75">
      <c r="A880" s="86" t="s">
        <v>724</v>
      </c>
      <c r="B880" s="396">
        <v>2</v>
      </c>
      <c r="C880" s="396">
        <v>20</v>
      </c>
      <c r="D880" s="396">
        <v>3</v>
      </c>
      <c r="E880" s="396">
        <v>19</v>
      </c>
      <c r="F880" s="175">
        <v>34</v>
      </c>
      <c r="G880" s="175">
        <v>0</v>
      </c>
      <c r="H880" s="217">
        <v>34</v>
      </c>
      <c r="I880" s="175">
        <v>22</v>
      </c>
      <c r="J880" s="415">
        <f>IF(I880&lt;&gt;0,I880/H880,"")</f>
        <v>0.6470588235294118</v>
      </c>
    </row>
    <row r="881" spans="1:10" ht="12.75">
      <c r="A881" s="32" t="s">
        <v>2</v>
      </c>
      <c r="B881" s="409">
        <f aca="true" t="shared" si="86" ref="B881:I881">SUM(B876:B880)</f>
        <v>738</v>
      </c>
      <c r="C881" s="409">
        <f t="shared" si="86"/>
        <v>716</v>
      </c>
      <c r="D881" s="409">
        <f t="shared" si="86"/>
        <v>919</v>
      </c>
      <c r="E881" s="409">
        <f t="shared" si="86"/>
        <v>534</v>
      </c>
      <c r="F881" s="185">
        <f t="shared" si="86"/>
        <v>2112</v>
      </c>
      <c r="G881" s="185">
        <f t="shared" si="86"/>
        <v>95</v>
      </c>
      <c r="H881" s="185">
        <f t="shared" si="86"/>
        <v>2207</v>
      </c>
      <c r="I881" s="185">
        <f t="shared" si="86"/>
        <v>1496</v>
      </c>
      <c r="J881" s="410">
        <f>IF(H881&lt;&gt;0,I881/H881,"")</f>
        <v>0.6778432260987767</v>
      </c>
    </row>
    <row r="882" spans="1:10" ht="13.5" thickBot="1">
      <c r="A882" s="34"/>
      <c r="B882" s="443"/>
      <c r="C882" s="443"/>
      <c r="D882" s="443"/>
      <c r="E882" s="443"/>
      <c r="F882" s="444"/>
      <c r="G882" s="444"/>
      <c r="H882" s="444"/>
      <c r="I882" s="444"/>
      <c r="J882" s="445"/>
    </row>
    <row r="883" spans="1:10" ht="13.5" thickBot="1">
      <c r="A883" s="18" t="s">
        <v>90</v>
      </c>
      <c r="B883" s="432"/>
      <c r="C883" s="432"/>
      <c r="D883" s="432"/>
      <c r="E883" s="432"/>
      <c r="F883" s="434"/>
      <c r="G883" s="434"/>
      <c r="H883" s="434"/>
      <c r="I883" s="434"/>
      <c r="J883" s="435"/>
    </row>
    <row r="884" spans="1:10" ht="12.75">
      <c r="A884" s="86" t="s">
        <v>412</v>
      </c>
      <c r="B884" s="187">
        <v>78</v>
      </c>
      <c r="C884" s="221">
        <v>142</v>
      </c>
      <c r="D884" s="187">
        <v>78</v>
      </c>
      <c r="E884" s="187">
        <v>141</v>
      </c>
      <c r="F884" s="169">
        <v>335</v>
      </c>
      <c r="G884" s="169">
        <v>14</v>
      </c>
      <c r="H884" s="209">
        <f>IF(G884&lt;&gt;0,G884+F884,"")</f>
        <v>349</v>
      </c>
      <c r="I884" s="169">
        <v>222</v>
      </c>
      <c r="J884" s="415">
        <f aca="true" t="shared" si="87" ref="J884:J904">IF(I884&lt;&gt;0,I884/H884,"")</f>
        <v>0.6361031518624641</v>
      </c>
    </row>
    <row r="885" spans="1:10" ht="12.75">
      <c r="A885" s="86" t="s">
        <v>509</v>
      </c>
      <c r="B885" s="189">
        <v>145</v>
      </c>
      <c r="C885" s="222">
        <v>415</v>
      </c>
      <c r="D885" s="189">
        <v>234</v>
      </c>
      <c r="E885" s="189">
        <v>325</v>
      </c>
      <c r="F885" s="175">
        <v>1184</v>
      </c>
      <c r="G885" s="175">
        <v>66</v>
      </c>
      <c r="H885" s="198">
        <f>IF(G885&lt;&gt;0,G885+F885,"")</f>
        <v>1250</v>
      </c>
      <c r="I885" s="175">
        <v>561</v>
      </c>
      <c r="J885" s="415">
        <f t="shared" si="87"/>
        <v>0.4488</v>
      </c>
    </row>
    <row r="886" spans="1:10" ht="12.75">
      <c r="A886" s="86" t="s">
        <v>510</v>
      </c>
      <c r="B886" s="189">
        <v>112</v>
      </c>
      <c r="C886" s="222">
        <v>545</v>
      </c>
      <c r="D886" s="189">
        <v>244</v>
      </c>
      <c r="E886" s="189">
        <v>409</v>
      </c>
      <c r="F886" s="175">
        <v>1258</v>
      </c>
      <c r="G886" s="175">
        <v>77</v>
      </c>
      <c r="H886" s="198">
        <f>IF(G886&lt;&gt;0,G886+F886,"")</f>
        <v>1335</v>
      </c>
      <c r="I886" s="175">
        <v>658</v>
      </c>
      <c r="J886" s="415">
        <f t="shared" si="87"/>
        <v>0.49288389513108616</v>
      </c>
    </row>
    <row r="887" spans="1:10" ht="12.75">
      <c r="A887" s="86" t="s">
        <v>511</v>
      </c>
      <c r="B887" s="189">
        <v>79</v>
      </c>
      <c r="C887" s="222">
        <v>223</v>
      </c>
      <c r="D887" s="189">
        <v>123</v>
      </c>
      <c r="E887" s="189">
        <v>177</v>
      </c>
      <c r="F887" s="175">
        <v>479</v>
      </c>
      <c r="G887" s="175">
        <v>30</v>
      </c>
      <c r="H887" s="198">
        <f>IF(G887&lt;&gt;0,G887+F887,"")</f>
        <v>509</v>
      </c>
      <c r="I887" s="175">
        <v>304</v>
      </c>
      <c r="J887" s="415">
        <f t="shared" si="87"/>
        <v>0.5972495088408645</v>
      </c>
    </row>
    <row r="888" spans="1:10" ht="12.75">
      <c r="A888" s="86" t="s">
        <v>512</v>
      </c>
      <c r="B888" s="189">
        <v>124</v>
      </c>
      <c r="C888" s="222">
        <v>338</v>
      </c>
      <c r="D888" s="189">
        <v>256</v>
      </c>
      <c r="E888" s="189">
        <v>208</v>
      </c>
      <c r="F888" s="175">
        <v>1133</v>
      </c>
      <c r="G888" s="175">
        <v>106</v>
      </c>
      <c r="H888" s="198">
        <f>IF(G888&lt;&gt;0,G888+F888,"")</f>
        <v>1239</v>
      </c>
      <c r="I888" s="175">
        <v>473</v>
      </c>
      <c r="J888" s="415">
        <f t="shared" si="87"/>
        <v>0.3817594834543987</v>
      </c>
    </row>
    <row r="889" spans="1:10" ht="12.75">
      <c r="A889" s="86" t="s">
        <v>513</v>
      </c>
      <c r="B889" s="189">
        <v>130</v>
      </c>
      <c r="C889" s="222">
        <v>455</v>
      </c>
      <c r="D889" s="189">
        <v>258</v>
      </c>
      <c r="E889" s="189">
        <v>329</v>
      </c>
      <c r="F889" s="175">
        <v>1112</v>
      </c>
      <c r="G889" s="175">
        <v>60</v>
      </c>
      <c r="H889" s="198">
        <f aca="true" t="shared" si="88" ref="H889:H904">IF(G889&lt;&gt;0,G889+F889,"")</f>
        <v>1172</v>
      </c>
      <c r="I889" s="175">
        <v>591</v>
      </c>
      <c r="J889" s="415">
        <f t="shared" si="87"/>
        <v>0.5042662116040956</v>
      </c>
    </row>
    <row r="890" spans="1:10" ht="12.75">
      <c r="A890" s="86" t="s">
        <v>514</v>
      </c>
      <c r="B890" s="189">
        <v>143</v>
      </c>
      <c r="C890" s="222">
        <v>467</v>
      </c>
      <c r="D890" s="189">
        <v>266</v>
      </c>
      <c r="E890" s="189">
        <v>345</v>
      </c>
      <c r="F890" s="175">
        <v>1305</v>
      </c>
      <c r="G890" s="175">
        <v>131</v>
      </c>
      <c r="H890" s="198">
        <f t="shared" si="88"/>
        <v>1436</v>
      </c>
      <c r="I890" s="175">
        <v>616</v>
      </c>
      <c r="J890" s="415">
        <f t="shared" si="87"/>
        <v>0.42896935933147634</v>
      </c>
    </row>
    <row r="891" spans="1:10" ht="12.75">
      <c r="A891" s="86" t="s">
        <v>515</v>
      </c>
      <c r="B891" s="189">
        <v>87</v>
      </c>
      <c r="C891" s="222">
        <v>317</v>
      </c>
      <c r="D891" s="189">
        <v>195</v>
      </c>
      <c r="E891" s="189">
        <v>207</v>
      </c>
      <c r="F891" s="175">
        <v>1309</v>
      </c>
      <c r="G891" s="175">
        <v>152</v>
      </c>
      <c r="H891" s="198">
        <f t="shared" si="88"/>
        <v>1461</v>
      </c>
      <c r="I891" s="175">
        <v>409</v>
      </c>
      <c r="J891" s="415">
        <f t="shared" si="87"/>
        <v>0.2799452429842574</v>
      </c>
    </row>
    <row r="892" spans="1:10" ht="12.75">
      <c r="A892" s="86" t="s">
        <v>516</v>
      </c>
      <c r="B892" s="189">
        <v>65</v>
      </c>
      <c r="C892" s="222">
        <v>339</v>
      </c>
      <c r="D892" s="189">
        <v>244</v>
      </c>
      <c r="E892" s="189">
        <v>157</v>
      </c>
      <c r="F892" s="175">
        <v>986</v>
      </c>
      <c r="G892" s="175">
        <v>91</v>
      </c>
      <c r="H892" s="198">
        <f t="shared" si="88"/>
        <v>1077</v>
      </c>
      <c r="I892" s="175">
        <v>404</v>
      </c>
      <c r="J892" s="415">
        <f t="shared" si="87"/>
        <v>0.3751160631383473</v>
      </c>
    </row>
    <row r="893" spans="1:10" ht="12.75">
      <c r="A893" s="86" t="s">
        <v>517</v>
      </c>
      <c r="B893" s="189">
        <v>43</v>
      </c>
      <c r="C893" s="222">
        <v>140</v>
      </c>
      <c r="D893" s="189">
        <v>93</v>
      </c>
      <c r="E893" s="189">
        <v>91</v>
      </c>
      <c r="F893" s="175">
        <v>644</v>
      </c>
      <c r="G893" s="175">
        <v>86</v>
      </c>
      <c r="H893" s="198">
        <f t="shared" si="88"/>
        <v>730</v>
      </c>
      <c r="I893" s="175">
        <v>186</v>
      </c>
      <c r="J893" s="415">
        <f t="shared" si="87"/>
        <v>0.2547945205479452</v>
      </c>
    </row>
    <row r="894" spans="1:10" ht="12.75">
      <c r="A894" s="86" t="s">
        <v>518</v>
      </c>
      <c r="B894" s="189">
        <v>61</v>
      </c>
      <c r="C894" s="222">
        <v>158</v>
      </c>
      <c r="D894" s="189">
        <v>125</v>
      </c>
      <c r="E894" s="189">
        <v>94</v>
      </c>
      <c r="F894" s="175">
        <v>899</v>
      </c>
      <c r="G894" s="175">
        <v>122</v>
      </c>
      <c r="H894" s="198">
        <f t="shared" si="88"/>
        <v>1021</v>
      </c>
      <c r="I894" s="175">
        <v>219</v>
      </c>
      <c r="J894" s="415">
        <f t="shared" si="87"/>
        <v>0.21449559255631734</v>
      </c>
    </row>
    <row r="895" spans="1:10" ht="12.75">
      <c r="A895" s="86" t="s">
        <v>519</v>
      </c>
      <c r="B895" s="189">
        <v>60</v>
      </c>
      <c r="C895" s="222">
        <v>107</v>
      </c>
      <c r="D895" s="189">
        <v>97</v>
      </c>
      <c r="E895" s="189">
        <v>73</v>
      </c>
      <c r="F895" s="175">
        <v>677</v>
      </c>
      <c r="G895" s="175">
        <v>116</v>
      </c>
      <c r="H895" s="198">
        <f t="shared" si="88"/>
        <v>793</v>
      </c>
      <c r="I895" s="175">
        <v>171</v>
      </c>
      <c r="J895" s="415">
        <f t="shared" si="87"/>
        <v>0.21563682219419925</v>
      </c>
    </row>
    <row r="896" spans="1:10" ht="12.75">
      <c r="A896" s="86" t="s">
        <v>520</v>
      </c>
      <c r="B896" s="189">
        <v>33</v>
      </c>
      <c r="C896" s="222">
        <v>42</v>
      </c>
      <c r="D896" s="189">
        <v>40</v>
      </c>
      <c r="E896" s="189">
        <v>36</v>
      </c>
      <c r="F896" s="175">
        <v>519</v>
      </c>
      <c r="G896" s="175">
        <v>59</v>
      </c>
      <c r="H896" s="198">
        <f t="shared" si="88"/>
        <v>578</v>
      </c>
      <c r="I896" s="175">
        <v>78</v>
      </c>
      <c r="J896" s="415">
        <f t="shared" si="87"/>
        <v>0.13494809688581316</v>
      </c>
    </row>
    <row r="897" spans="1:10" ht="12.75">
      <c r="A897" s="86" t="s">
        <v>521</v>
      </c>
      <c r="B897" s="189">
        <v>66</v>
      </c>
      <c r="C897" s="222">
        <v>363</v>
      </c>
      <c r="D897" s="189">
        <v>203</v>
      </c>
      <c r="E897" s="189">
        <v>226</v>
      </c>
      <c r="F897" s="175">
        <v>1053</v>
      </c>
      <c r="G897" s="175">
        <v>94</v>
      </c>
      <c r="H897" s="198">
        <f t="shared" si="88"/>
        <v>1147</v>
      </c>
      <c r="I897" s="175">
        <v>434</v>
      </c>
      <c r="J897" s="415">
        <f t="shared" si="87"/>
        <v>0.3783783783783784</v>
      </c>
    </row>
    <row r="898" spans="1:10" ht="12.75">
      <c r="A898" s="86" t="s">
        <v>522</v>
      </c>
      <c r="B898" s="189">
        <v>115</v>
      </c>
      <c r="C898" s="222">
        <v>418</v>
      </c>
      <c r="D898" s="189">
        <v>238</v>
      </c>
      <c r="E898" s="189">
        <v>293</v>
      </c>
      <c r="F898" s="175">
        <v>1322</v>
      </c>
      <c r="G898" s="175">
        <v>186</v>
      </c>
      <c r="H898" s="198">
        <f t="shared" si="88"/>
        <v>1508</v>
      </c>
      <c r="I898" s="175">
        <v>542</v>
      </c>
      <c r="J898" s="415">
        <f t="shared" si="87"/>
        <v>0.3594164456233422</v>
      </c>
    </row>
    <row r="899" spans="1:10" ht="12.75">
      <c r="A899" s="86" t="s">
        <v>523</v>
      </c>
      <c r="B899" s="189">
        <v>76</v>
      </c>
      <c r="C899" s="222">
        <v>505</v>
      </c>
      <c r="D899" s="189">
        <v>280</v>
      </c>
      <c r="E899" s="189">
        <v>298</v>
      </c>
      <c r="F899" s="175">
        <v>1148</v>
      </c>
      <c r="G899" s="175">
        <v>61</v>
      </c>
      <c r="H899" s="198">
        <f t="shared" si="88"/>
        <v>1209</v>
      </c>
      <c r="I899" s="175">
        <v>584</v>
      </c>
      <c r="J899" s="415">
        <f t="shared" si="87"/>
        <v>0.48304383788254757</v>
      </c>
    </row>
    <row r="900" spans="1:10" ht="12.75">
      <c r="A900" s="86" t="s">
        <v>524</v>
      </c>
      <c r="B900" s="189">
        <v>35</v>
      </c>
      <c r="C900" s="222">
        <v>133</v>
      </c>
      <c r="D900" s="189">
        <v>69</v>
      </c>
      <c r="E900" s="189">
        <v>98</v>
      </c>
      <c r="F900" s="175">
        <v>316</v>
      </c>
      <c r="G900" s="175">
        <v>17</v>
      </c>
      <c r="H900" s="198">
        <f t="shared" si="88"/>
        <v>333</v>
      </c>
      <c r="I900" s="175">
        <v>169</v>
      </c>
      <c r="J900" s="415">
        <f t="shared" si="87"/>
        <v>0.5075075075075075</v>
      </c>
    </row>
    <row r="901" spans="1:10" ht="12.75">
      <c r="A901" s="86" t="s">
        <v>525</v>
      </c>
      <c r="B901" s="189">
        <v>114</v>
      </c>
      <c r="C901" s="222">
        <v>345</v>
      </c>
      <c r="D901" s="189">
        <v>171</v>
      </c>
      <c r="E901" s="189">
        <v>289</v>
      </c>
      <c r="F901" s="175">
        <v>853</v>
      </c>
      <c r="G901" s="175">
        <v>40</v>
      </c>
      <c r="H901" s="198">
        <f t="shared" si="88"/>
        <v>893</v>
      </c>
      <c r="I901" s="175">
        <v>463</v>
      </c>
      <c r="J901" s="415">
        <f t="shared" si="87"/>
        <v>0.5184770436730123</v>
      </c>
    </row>
    <row r="902" spans="1:10" ht="12.75">
      <c r="A902" s="86" t="s">
        <v>526</v>
      </c>
      <c r="B902" s="189">
        <v>155</v>
      </c>
      <c r="C902" s="222">
        <v>269</v>
      </c>
      <c r="D902" s="189">
        <v>196</v>
      </c>
      <c r="E902" s="189">
        <v>228</v>
      </c>
      <c r="F902" s="175">
        <v>707</v>
      </c>
      <c r="G902" s="175">
        <v>45</v>
      </c>
      <c r="H902" s="198">
        <f t="shared" si="88"/>
        <v>752</v>
      </c>
      <c r="I902" s="175">
        <v>426</v>
      </c>
      <c r="J902" s="415">
        <f t="shared" si="87"/>
        <v>0.5664893617021277</v>
      </c>
    </row>
    <row r="903" spans="1:10" ht="12.75">
      <c r="A903" s="86" t="s">
        <v>725</v>
      </c>
      <c r="B903" s="189">
        <v>32</v>
      </c>
      <c r="C903" s="222">
        <v>143</v>
      </c>
      <c r="D903" s="189">
        <v>81</v>
      </c>
      <c r="E903" s="189">
        <v>94</v>
      </c>
      <c r="F903" s="175">
        <v>479</v>
      </c>
      <c r="G903" s="175">
        <v>67</v>
      </c>
      <c r="H903" s="198">
        <f t="shared" si="88"/>
        <v>546</v>
      </c>
      <c r="I903" s="175">
        <v>161</v>
      </c>
      <c r="J903" s="415">
        <f t="shared" si="87"/>
        <v>0.2948717948717949</v>
      </c>
    </row>
    <row r="904" spans="1:10" ht="12.75">
      <c r="A904" s="86" t="s">
        <v>726</v>
      </c>
      <c r="B904" s="194">
        <v>40</v>
      </c>
      <c r="C904" s="222">
        <v>72</v>
      </c>
      <c r="D904" s="189">
        <v>67</v>
      </c>
      <c r="E904" s="189">
        <v>46</v>
      </c>
      <c r="F904" s="175">
        <v>625</v>
      </c>
      <c r="G904" s="175">
        <v>73</v>
      </c>
      <c r="H904" s="198">
        <f t="shared" si="88"/>
        <v>698</v>
      </c>
      <c r="I904" s="175">
        <v>116</v>
      </c>
      <c r="J904" s="415">
        <f t="shared" si="87"/>
        <v>0.166189111747851</v>
      </c>
    </row>
    <row r="905" spans="1:10" ht="12.75">
      <c r="A905" s="86" t="s">
        <v>57</v>
      </c>
      <c r="B905" s="191">
        <v>212</v>
      </c>
      <c r="C905" s="203">
        <v>912</v>
      </c>
      <c r="D905" s="191">
        <v>528</v>
      </c>
      <c r="E905" s="189">
        <v>597</v>
      </c>
      <c r="F905" s="199"/>
      <c r="G905" s="199"/>
      <c r="H905" s="200"/>
      <c r="I905" s="175">
        <v>1136</v>
      </c>
      <c r="J905" s="420"/>
    </row>
    <row r="906" spans="1:10" ht="12.75">
      <c r="A906" s="32" t="s">
        <v>2</v>
      </c>
      <c r="B906" s="185">
        <f aca="true" t="shared" si="89" ref="B906:I906">SUM(B884:B905)</f>
        <v>2005</v>
      </c>
      <c r="C906" s="185">
        <f t="shared" si="89"/>
        <v>6848</v>
      </c>
      <c r="D906" s="185">
        <f t="shared" si="89"/>
        <v>4086</v>
      </c>
      <c r="E906" s="185">
        <f t="shared" si="89"/>
        <v>4761</v>
      </c>
      <c r="F906" s="185">
        <f t="shared" si="89"/>
        <v>18343</v>
      </c>
      <c r="G906" s="185">
        <f t="shared" si="89"/>
        <v>1693</v>
      </c>
      <c r="H906" s="185">
        <f t="shared" si="89"/>
        <v>20036</v>
      </c>
      <c r="I906" s="185">
        <f t="shared" si="89"/>
        <v>8923</v>
      </c>
      <c r="J906" s="410">
        <f>IF(H906&lt;&gt;0,I906/H906,"")</f>
        <v>0.4453483729287283</v>
      </c>
    </row>
    <row r="907" spans="1:10" ht="13.5" thickBot="1">
      <c r="A907" s="35"/>
      <c r="B907" s="293"/>
      <c r="C907" s="293"/>
      <c r="D907" s="293"/>
      <c r="E907" s="293"/>
      <c r="F907" s="203"/>
      <c r="G907" s="203"/>
      <c r="H907" s="203"/>
      <c r="I907" s="203"/>
      <c r="J907" s="431"/>
    </row>
    <row r="908" spans="1:10" ht="13.5" thickBot="1">
      <c r="A908" s="18" t="s">
        <v>91</v>
      </c>
      <c r="B908" s="432"/>
      <c r="C908" s="432"/>
      <c r="D908" s="432"/>
      <c r="E908" s="432"/>
      <c r="F908" s="434"/>
      <c r="G908" s="434"/>
      <c r="H908" s="434"/>
      <c r="I908" s="434"/>
      <c r="J908" s="435"/>
    </row>
    <row r="909" spans="1:10" ht="12.75">
      <c r="A909" s="9" t="s">
        <v>310</v>
      </c>
      <c r="B909" s="300">
        <v>144</v>
      </c>
      <c r="C909" s="300">
        <v>222</v>
      </c>
      <c r="D909" s="300">
        <v>167</v>
      </c>
      <c r="E909" s="300">
        <v>194</v>
      </c>
      <c r="F909" s="187">
        <v>636</v>
      </c>
      <c r="G909" s="169">
        <v>42</v>
      </c>
      <c r="H909" s="209">
        <f aca="true" t="shared" si="90" ref="H909:H920">IF(G909&lt;&gt;0,G909+F909,"")</f>
        <v>678</v>
      </c>
      <c r="I909" s="169">
        <v>372</v>
      </c>
      <c r="J909" s="415">
        <f aca="true" t="shared" si="91" ref="J909:J919">IF(I909&lt;&gt;0,I909/H909,"")</f>
        <v>0.5486725663716814</v>
      </c>
    </row>
    <row r="910" spans="1:10" ht="12.75">
      <c r="A910" s="9" t="s">
        <v>311</v>
      </c>
      <c r="B910" s="300">
        <v>232</v>
      </c>
      <c r="C910" s="300">
        <v>286</v>
      </c>
      <c r="D910" s="300">
        <v>231</v>
      </c>
      <c r="E910" s="300">
        <v>289</v>
      </c>
      <c r="F910" s="189">
        <v>836</v>
      </c>
      <c r="G910" s="175">
        <v>49</v>
      </c>
      <c r="H910" s="198">
        <f t="shared" si="90"/>
        <v>885</v>
      </c>
      <c r="I910" s="175">
        <v>529</v>
      </c>
      <c r="J910" s="415">
        <f t="shared" si="91"/>
        <v>0.5977401129943503</v>
      </c>
    </row>
    <row r="911" spans="1:10" ht="12.75">
      <c r="A911" s="9" t="s">
        <v>413</v>
      </c>
      <c r="B911" s="300">
        <v>215</v>
      </c>
      <c r="C911" s="300">
        <v>211</v>
      </c>
      <c r="D911" s="300">
        <v>244</v>
      </c>
      <c r="E911" s="300">
        <v>186</v>
      </c>
      <c r="F911" s="189">
        <v>843</v>
      </c>
      <c r="G911" s="175">
        <v>60</v>
      </c>
      <c r="H911" s="198">
        <f t="shared" si="90"/>
        <v>903</v>
      </c>
      <c r="I911" s="175">
        <v>438</v>
      </c>
      <c r="J911" s="415">
        <f t="shared" si="91"/>
        <v>0.4850498338870432</v>
      </c>
    </row>
    <row r="912" spans="1:10" ht="12.75">
      <c r="A912" s="9" t="s">
        <v>414</v>
      </c>
      <c r="B912" s="300">
        <v>230</v>
      </c>
      <c r="C912" s="300">
        <v>251</v>
      </c>
      <c r="D912" s="300">
        <v>267</v>
      </c>
      <c r="E912" s="300">
        <v>216</v>
      </c>
      <c r="F912" s="189">
        <v>807</v>
      </c>
      <c r="G912" s="175">
        <v>78</v>
      </c>
      <c r="H912" s="198">
        <f t="shared" si="90"/>
        <v>885</v>
      </c>
      <c r="I912" s="175">
        <v>493</v>
      </c>
      <c r="J912" s="415">
        <f t="shared" si="91"/>
        <v>0.5570621468926553</v>
      </c>
    </row>
    <row r="913" spans="1:10" ht="12.75">
      <c r="A913" s="9" t="s">
        <v>312</v>
      </c>
      <c r="B913" s="300">
        <v>205</v>
      </c>
      <c r="C913" s="300">
        <v>249</v>
      </c>
      <c r="D913" s="300">
        <v>240</v>
      </c>
      <c r="E913" s="300">
        <v>211</v>
      </c>
      <c r="F913" s="189">
        <v>748</v>
      </c>
      <c r="G913" s="175">
        <v>61</v>
      </c>
      <c r="H913" s="198">
        <f t="shared" si="90"/>
        <v>809</v>
      </c>
      <c r="I913" s="175">
        <v>456</v>
      </c>
      <c r="J913" s="415">
        <f t="shared" si="91"/>
        <v>0.5636588380716935</v>
      </c>
    </row>
    <row r="914" spans="1:10" ht="12.75">
      <c r="A914" s="9" t="s">
        <v>313</v>
      </c>
      <c r="B914" s="300">
        <v>148</v>
      </c>
      <c r="C914" s="300">
        <v>194</v>
      </c>
      <c r="D914" s="300">
        <v>157</v>
      </c>
      <c r="E914" s="300">
        <v>184</v>
      </c>
      <c r="F914" s="189">
        <v>646</v>
      </c>
      <c r="G914" s="175">
        <v>42</v>
      </c>
      <c r="H914" s="198">
        <f t="shared" si="90"/>
        <v>688</v>
      </c>
      <c r="I914" s="175">
        <v>346</v>
      </c>
      <c r="J914" s="415">
        <f t="shared" si="91"/>
        <v>0.502906976744186</v>
      </c>
    </row>
    <row r="915" spans="1:10" ht="12.75">
      <c r="A915" s="9" t="s">
        <v>415</v>
      </c>
      <c r="B915" s="300">
        <v>212</v>
      </c>
      <c r="C915" s="300">
        <v>202</v>
      </c>
      <c r="D915" s="300">
        <v>260</v>
      </c>
      <c r="E915" s="300">
        <v>155</v>
      </c>
      <c r="F915" s="189">
        <v>754</v>
      </c>
      <c r="G915" s="175">
        <v>81</v>
      </c>
      <c r="H915" s="198">
        <f t="shared" si="90"/>
        <v>835</v>
      </c>
      <c r="I915" s="175">
        <v>417</v>
      </c>
      <c r="J915" s="415">
        <f t="shared" si="91"/>
        <v>0.4994011976047904</v>
      </c>
    </row>
    <row r="916" spans="1:10" ht="12.75">
      <c r="A916" s="9" t="s">
        <v>416</v>
      </c>
      <c r="B916" s="300">
        <v>228</v>
      </c>
      <c r="C916" s="300">
        <v>227</v>
      </c>
      <c r="D916" s="300">
        <v>243</v>
      </c>
      <c r="E916" s="300">
        <v>213</v>
      </c>
      <c r="F916" s="189">
        <v>788</v>
      </c>
      <c r="G916" s="175">
        <v>72</v>
      </c>
      <c r="H916" s="198">
        <f t="shared" si="90"/>
        <v>860</v>
      </c>
      <c r="I916" s="175">
        <v>464</v>
      </c>
      <c r="J916" s="415">
        <f t="shared" si="91"/>
        <v>0.5395348837209303</v>
      </c>
    </row>
    <row r="917" spans="1:10" ht="12.75">
      <c r="A917" s="9" t="s">
        <v>417</v>
      </c>
      <c r="B917" s="300">
        <v>170</v>
      </c>
      <c r="C917" s="300">
        <v>158</v>
      </c>
      <c r="D917" s="300">
        <v>230</v>
      </c>
      <c r="E917" s="300">
        <v>102</v>
      </c>
      <c r="F917" s="189">
        <v>617</v>
      </c>
      <c r="G917" s="175">
        <v>83</v>
      </c>
      <c r="H917" s="198">
        <f t="shared" si="90"/>
        <v>700</v>
      </c>
      <c r="I917" s="175">
        <v>334</v>
      </c>
      <c r="J917" s="415">
        <f t="shared" si="91"/>
        <v>0.47714285714285715</v>
      </c>
    </row>
    <row r="918" spans="1:10" ht="12.75">
      <c r="A918" s="9" t="s">
        <v>418</v>
      </c>
      <c r="B918" s="300">
        <v>161</v>
      </c>
      <c r="C918" s="300">
        <v>170</v>
      </c>
      <c r="D918" s="300">
        <v>178</v>
      </c>
      <c r="E918" s="300">
        <v>152</v>
      </c>
      <c r="F918" s="189">
        <v>656</v>
      </c>
      <c r="G918" s="175">
        <v>59</v>
      </c>
      <c r="H918" s="198">
        <f t="shared" si="90"/>
        <v>715</v>
      </c>
      <c r="I918" s="175">
        <v>335</v>
      </c>
      <c r="J918" s="415">
        <f t="shared" si="91"/>
        <v>0.46853146853146854</v>
      </c>
    </row>
    <row r="919" spans="1:10" ht="12.75">
      <c r="A919" s="9" t="s">
        <v>419</v>
      </c>
      <c r="B919" s="300">
        <v>79</v>
      </c>
      <c r="C919" s="300">
        <v>117</v>
      </c>
      <c r="D919" s="300">
        <v>88</v>
      </c>
      <c r="E919" s="300">
        <v>106</v>
      </c>
      <c r="F919" s="189">
        <v>395</v>
      </c>
      <c r="G919" s="175">
        <v>20</v>
      </c>
      <c r="H919" s="198">
        <f t="shared" si="90"/>
        <v>415</v>
      </c>
      <c r="I919" s="175">
        <v>196</v>
      </c>
      <c r="J919" s="415">
        <f t="shared" si="91"/>
        <v>0.472289156626506</v>
      </c>
    </row>
    <row r="920" spans="1:10" ht="12.75">
      <c r="A920" s="9" t="s">
        <v>57</v>
      </c>
      <c r="B920" s="300">
        <v>354</v>
      </c>
      <c r="C920" s="300">
        <v>475</v>
      </c>
      <c r="D920" s="300">
        <v>383</v>
      </c>
      <c r="E920" s="300">
        <v>445</v>
      </c>
      <c r="F920" s="289"/>
      <c r="G920" s="199"/>
      <c r="H920" s="310">
        <f t="shared" si="90"/>
      </c>
      <c r="I920" s="175">
        <v>840</v>
      </c>
      <c r="J920" s="420"/>
    </row>
    <row r="921" spans="1:10" ht="12.75">
      <c r="A921" s="32" t="s">
        <v>2</v>
      </c>
      <c r="B921" s="185">
        <f aca="true" t="shared" si="92" ref="B921:I921">SUM(B909:B920)</f>
        <v>2378</v>
      </c>
      <c r="C921" s="185">
        <f t="shared" si="92"/>
        <v>2762</v>
      </c>
      <c r="D921" s="185">
        <f t="shared" si="92"/>
        <v>2688</v>
      </c>
      <c r="E921" s="185">
        <f t="shared" si="92"/>
        <v>2453</v>
      </c>
      <c r="F921" s="185">
        <f t="shared" si="92"/>
        <v>7726</v>
      </c>
      <c r="G921" s="185">
        <f t="shared" si="92"/>
        <v>647</v>
      </c>
      <c r="H921" s="185">
        <f t="shared" si="92"/>
        <v>8373</v>
      </c>
      <c r="I921" s="185">
        <f t="shared" si="92"/>
        <v>5220</v>
      </c>
      <c r="J921" s="410">
        <f>IF(H921&lt;&gt;0,I921/H921,"")</f>
        <v>0.6234324614833393</v>
      </c>
    </row>
    <row r="922" spans="1:10" ht="12.75" customHeight="1" thickBot="1">
      <c r="A922" s="78"/>
      <c r="B922" s="293"/>
      <c r="C922" s="293"/>
      <c r="D922" s="293"/>
      <c r="E922" s="293"/>
      <c r="F922" s="203"/>
      <c r="G922" s="203"/>
      <c r="H922" s="203"/>
      <c r="I922" s="203"/>
      <c r="J922" s="431"/>
    </row>
    <row r="923" spans="1:10" ht="13.5" thickBot="1">
      <c r="A923" s="18" t="s">
        <v>92</v>
      </c>
      <c r="B923" s="432"/>
      <c r="C923" s="432"/>
      <c r="D923" s="432"/>
      <c r="E923" s="432"/>
      <c r="F923" s="432"/>
      <c r="G923" s="432"/>
      <c r="H923" s="432"/>
      <c r="I923" s="432"/>
      <c r="J923" s="433"/>
    </row>
    <row r="924" spans="1:10" ht="12.75">
      <c r="A924" s="9" t="s">
        <v>314</v>
      </c>
      <c r="B924" s="167">
        <v>140</v>
      </c>
      <c r="C924" s="167">
        <v>121</v>
      </c>
      <c r="D924" s="167">
        <v>201</v>
      </c>
      <c r="E924" s="169">
        <v>65</v>
      </c>
      <c r="F924" s="169">
        <v>611</v>
      </c>
      <c r="G924" s="169">
        <v>67</v>
      </c>
      <c r="H924" s="209">
        <f>IF(G924&lt;&gt;0,G924+F924,"")</f>
        <v>678</v>
      </c>
      <c r="I924" s="169">
        <v>270</v>
      </c>
      <c r="J924" s="415">
        <f>IF(I924&lt;&gt;0,I924/H924,"")</f>
        <v>0.39823008849557523</v>
      </c>
    </row>
    <row r="925" spans="1:10" ht="12.75">
      <c r="A925" s="9" t="s">
        <v>315</v>
      </c>
      <c r="B925" s="173">
        <v>167</v>
      </c>
      <c r="C925" s="173">
        <v>189</v>
      </c>
      <c r="D925" s="173">
        <v>222</v>
      </c>
      <c r="E925" s="175">
        <v>136</v>
      </c>
      <c r="F925" s="175">
        <v>715</v>
      </c>
      <c r="G925" s="175">
        <v>61</v>
      </c>
      <c r="H925" s="198">
        <f aca="true" t="shared" si="93" ref="H925:H950">IF(G925&lt;&gt;0,G925+F925,"")</f>
        <v>776</v>
      </c>
      <c r="I925" s="175">
        <v>363</v>
      </c>
      <c r="J925" s="415">
        <f aca="true" t="shared" si="94" ref="J925:J951">IF(I925&lt;&gt;0,I925/H925,"")</f>
        <v>0.4677835051546392</v>
      </c>
    </row>
    <row r="926" spans="1:10" ht="12.75">
      <c r="A926" s="9" t="s">
        <v>316</v>
      </c>
      <c r="B926" s="173">
        <v>192</v>
      </c>
      <c r="C926" s="173">
        <v>261</v>
      </c>
      <c r="D926" s="173">
        <v>333</v>
      </c>
      <c r="E926" s="175">
        <v>126</v>
      </c>
      <c r="F926" s="175">
        <v>888</v>
      </c>
      <c r="G926" s="175">
        <v>140</v>
      </c>
      <c r="H926" s="198">
        <f t="shared" si="93"/>
        <v>1028</v>
      </c>
      <c r="I926" s="175">
        <v>464</v>
      </c>
      <c r="J926" s="415">
        <f t="shared" si="94"/>
        <v>0.45136186770428016</v>
      </c>
    </row>
    <row r="927" spans="1:10" ht="12.75">
      <c r="A927" s="9" t="s">
        <v>317</v>
      </c>
      <c r="B927" s="173">
        <v>160</v>
      </c>
      <c r="C927" s="173">
        <v>207</v>
      </c>
      <c r="D927" s="173">
        <v>258</v>
      </c>
      <c r="E927" s="175">
        <v>106</v>
      </c>
      <c r="F927" s="175">
        <v>715</v>
      </c>
      <c r="G927" s="175">
        <v>48</v>
      </c>
      <c r="H927" s="198">
        <f t="shared" si="93"/>
        <v>763</v>
      </c>
      <c r="I927" s="175">
        <v>375</v>
      </c>
      <c r="J927" s="415">
        <f t="shared" si="94"/>
        <v>0.49148099606815204</v>
      </c>
    </row>
    <row r="928" spans="1:10" ht="12.75">
      <c r="A928" s="9" t="s">
        <v>318</v>
      </c>
      <c r="B928" s="173">
        <v>148</v>
      </c>
      <c r="C928" s="173">
        <v>169</v>
      </c>
      <c r="D928" s="173">
        <v>238</v>
      </c>
      <c r="E928" s="175">
        <v>80</v>
      </c>
      <c r="F928" s="175">
        <v>604</v>
      </c>
      <c r="G928" s="175">
        <v>43</v>
      </c>
      <c r="H928" s="198">
        <f t="shared" si="93"/>
        <v>647</v>
      </c>
      <c r="I928" s="175">
        <v>323</v>
      </c>
      <c r="J928" s="415">
        <f t="shared" si="94"/>
        <v>0.4992272024729521</v>
      </c>
    </row>
    <row r="929" spans="1:10" ht="12.75">
      <c r="A929" s="9" t="s">
        <v>319</v>
      </c>
      <c r="B929" s="173">
        <v>200</v>
      </c>
      <c r="C929" s="173">
        <v>294</v>
      </c>
      <c r="D929" s="173">
        <v>325</v>
      </c>
      <c r="E929" s="175">
        <v>169</v>
      </c>
      <c r="F929" s="175">
        <v>919</v>
      </c>
      <c r="G929" s="175">
        <v>78</v>
      </c>
      <c r="H929" s="198">
        <f t="shared" si="93"/>
        <v>997</v>
      </c>
      <c r="I929" s="175">
        <v>501</v>
      </c>
      <c r="J929" s="415">
        <f t="shared" si="94"/>
        <v>0.5025075225677031</v>
      </c>
    </row>
    <row r="930" spans="1:10" ht="12.75">
      <c r="A930" s="9" t="s">
        <v>320</v>
      </c>
      <c r="B930" s="173">
        <v>139</v>
      </c>
      <c r="C930" s="173">
        <v>189</v>
      </c>
      <c r="D930" s="173">
        <v>221</v>
      </c>
      <c r="E930" s="175">
        <v>109</v>
      </c>
      <c r="F930" s="175">
        <v>620</v>
      </c>
      <c r="G930" s="175">
        <v>44</v>
      </c>
      <c r="H930" s="198">
        <f t="shared" si="93"/>
        <v>664</v>
      </c>
      <c r="I930" s="175">
        <v>334</v>
      </c>
      <c r="J930" s="415">
        <f t="shared" si="94"/>
        <v>0.5030120481927711</v>
      </c>
    </row>
    <row r="931" spans="1:10" ht="12.75">
      <c r="A931" s="9" t="s">
        <v>321</v>
      </c>
      <c r="B931" s="257">
        <v>277</v>
      </c>
      <c r="C931" s="257">
        <v>341</v>
      </c>
      <c r="D931" s="257">
        <v>376</v>
      </c>
      <c r="E931" s="259">
        <v>245</v>
      </c>
      <c r="F931" s="259">
        <v>1148</v>
      </c>
      <c r="G931" s="259">
        <v>50</v>
      </c>
      <c r="H931" s="198">
        <f t="shared" si="93"/>
        <v>1198</v>
      </c>
      <c r="I931" s="259">
        <v>628</v>
      </c>
      <c r="J931" s="415">
        <f t="shared" si="94"/>
        <v>0.5242070116861436</v>
      </c>
    </row>
    <row r="932" spans="1:10" ht="12.75">
      <c r="A932" s="9" t="s">
        <v>322</v>
      </c>
      <c r="B932" s="173">
        <v>234</v>
      </c>
      <c r="C932" s="173">
        <v>316</v>
      </c>
      <c r="D932" s="173">
        <v>341</v>
      </c>
      <c r="E932" s="175">
        <v>214</v>
      </c>
      <c r="F932" s="175">
        <v>1141</v>
      </c>
      <c r="G932" s="175">
        <v>92</v>
      </c>
      <c r="H932" s="198">
        <f t="shared" si="93"/>
        <v>1233</v>
      </c>
      <c r="I932" s="175">
        <v>558</v>
      </c>
      <c r="J932" s="415">
        <f t="shared" si="94"/>
        <v>0.45255474452554745</v>
      </c>
    </row>
    <row r="933" spans="1:10" ht="12.75">
      <c r="A933" s="9" t="s">
        <v>323</v>
      </c>
      <c r="B933" s="173">
        <v>143</v>
      </c>
      <c r="C933" s="173">
        <v>127</v>
      </c>
      <c r="D933" s="173">
        <v>183</v>
      </c>
      <c r="E933" s="175">
        <v>87</v>
      </c>
      <c r="F933" s="175">
        <v>554</v>
      </c>
      <c r="G933" s="175">
        <v>50</v>
      </c>
      <c r="H933" s="198">
        <f t="shared" si="93"/>
        <v>604</v>
      </c>
      <c r="I933" s="175">
        <v>271</v>
      </c>
      <c r="J933" s="415">
        <f t="shared" si="94"/>
        <v>0.44867549668874174</v>
      </c>
    </row>
    <row r="934" spans="1:10" ht="12.75">
      <c r="A934" s="9" t="s">
        <v>324</v>
      </c>
      <c r="B934" s="173">
        <v>154</v>
      </c>
      <c r="C934" s="173">
        <v>206</v>
      </c>
      <c r="D934" s="173">
        <v>243</v>
      </c>
      <c r="E934" s="175">
        <v>117</v>
      </c>
      <c r="F934" s="175">
        <v>974</v>
      </c>
      <c r="G934" s="175">
        <v>47</v>
      </c>
      <c r="H934" s="198">
        <f t="shared" si="93"/>
        <v>1021</v>
      </c>
      <c r="I934" s="175">
        <v>361</v>
      </c>
      <c r="J934" s="415">
        <f t="shared" si="94"/>
        <v>0.3535749265426053</v>
      </c>
    </row>
    <row r="935" spans="1:10" ht="12.75">
      <c r="A935" s="9" t="s">
        <v>325</v>
      </c>
      <c r="B935" s="173">
        <v>95</v>
      </c>
      <c r="C935" s="173">
        <v>118</v>
      </c>
      <c r="D935" s="173">
        <v>124</v>
      </c>
      <c r="E935" s="175">
        <v>90</v>
      </c>
      <c r="F935" s="175">
        <v>358</v>
      </c>
      <c r="G935" s="175">
        <v>39</v>
      </c>
      <c r="H935" s="198">
        <f t="shared" si="93"/>
        <v>397</v>
      </c>
      <c r="I935" s="175">
        <v>219</v>
      </c>
      <c r="J935" s="415">
        <f t="shared" si="94"/>
        <v>0.5516372795969773</v>
      </c>
    </row>
    <row r="936" spans="1:10" ht="12.75">
      <c r="A936" s="9" t="s">
        <v>326</v>
      </c>
      <c r="B936" s="173">
        <v>149</v>
      </c>
      <c r="C936" s="173">
        <v>179</v>
      </c>
      <c r="D936" s="173">
        <v>195</v>
      </c>
      <c r="E936" s="175">
        <v>134</v>
      </c>
      <c r="F936" s="175">
        <v>686</v>
      </c>
      <c r="G936" s="175">
        <v>43</v>
      </c>
      <c r="H936" s="198">
        <f t="shared" si="93"/>
        <v>729</v>
      </c>
      <c r="I936" s="175">
        <v>333</v>
      </c>
      <c r="J936" s="415">
        <f t="shared" si="94"/>
        <v>0.4567901234567901</v>
      </c>
    </row>
    <row r="937" spans="1:10" ht="12.75">
      <c r="A937" s="9" t="s">
        <v>327</v>
      </c>
      <c r="B937" s="173">
        <v>184</v>
      </c>
      <c r="C937" s="173">
        <v>161</v>
      </c>
      <c r="D937" s="173">
        <v>213</v>
      </c>
      <c r="E937" s="175">
        <v>130</v>
      </c>
      <c r="F937" s="175">
        <v>698</v>
      </c>
      <c r="G937" s="175">
        <v>48</v>
      </c>
      <c r="H937" s="198">
        <f t="shared" si="93"/>
        <v>746</v>
      </c>
      <c r="I937" s="175">
        <v>349</v>
      </c>
      <c r="J937" s="415">
        <f t="shared" si="94"/>
        <v>0.467828418230563</v>
      </c>
    </row>
    <row r="938" spans="1:10" ht="12.75">
      <c r="A938" s="9" t="s">
        <v>328</v>
      </c>
      <c r="B938" s="173">
        <v>132</v>
      </c>
      <c r="C938" s="173">
        <v>157</v>
      </c>
      <c r="D938" s="173">
        <v>173</v>
      </c>
      <c r="E938" s="175">
        <v>114</v>
      </c>
      <c r="F938" s="175">
        <v>600</v>
      </c>
      <c r="G938" s="175">
        <v>42</v>
      </c>
      <c r="H938" s="198">
        <f t="shared" si="93"/>
        <v>642</v>
      </c>
      <c r="I938" s="175">
        <v>294</v>
      </c>
      <c r="J938" s="415">
        <f t="shared" si="94"/>
        <v>0.45794392523364486</v>
      </c>
    </row>
    <row r="939" spans="1:10" ht="12.75">
      <c r="A939" s="9" t="s">
        <v>329</v>
      </c>
      <c r="B939" s="173">
        <v>172</v>
      </c>
      <c r="C939" s="173">
        <v>218</v>
      </c>
      <c r="D939" s="173">
        <v>249</v>
      </c>
      <c r="E939" s="175">
        <v>143</v>
      </c>
      <c r="F939" s="175">
        <v>759</v>
      </c>
      <c r="G939" s="175">
        <v>64</v>
      </c>
      <c r="H939" s="198">
        <f t="shared" si="93"/>
        <v>823</v>
      </c>
      <c r="I939" s="175">
        <v>395</v>
      </c>
      <c r="J939" s="415">
        <f t="shared" si="94"/>
        <v>0.479951397326853</v>
      </c>
    </row>
    <row r="940" spans="1:10" ht="12.75">
      <c r="A940" s="9" t="s">
        <v>330</v>
      </c>
      <c r="B940" s="173">
        <v>221</v>
      </c>
      <c r="C940" s="173">
        <v>255</v>
      </c>
      <c r="D940" s="173">
        <v>284</v>
      </c>
      <c r="E940" s="175">
        <v>190</v>
      </c>
      <c r="F940" s="175">
        <v>953</v>
      </c>
      <c r="G940" s="175">
        <v>37</v>
      </c>
      <c r="H940" s="198">
        <f t="shared" si="93"/>
        <v>990</v>
      </c>
      <c r="I940" s="175">
        <v>485</v>
      </c>
      <c r="J940" s="415">
        <f t="shared" si="94"/>
        <v>0.4898989898989899</v>
      </c>
    </row>
    <row r="941" spans="1:10" ht="12.75">
      <c r="A941" s="9" t="s">
        <v>331</v>
      </c>
      <c r="B941" s="173">
        <v>148</v>
      </c>
      <c r="C941" s="173">
        <v>175</v>
      </c>
      <c r="D941" s="173">
        <v>206</v>
      </c>
      <c r="E941" s="175">
        <v>117</v>
      </c>
      <c r="F941" s="175">
        <v>617</v>
      </c>
      <c r="G941" s="175">
        <v>40</v>
      </c>
      <c r="H941" s="198">
        <f t="shared" si="93"/>
        <v>657</v>
      </c>
      <c r="I941" s="175">
        <v>328</v>
      </c>
      <c r="J941" s="415">
        <f t="shared" si="94"/>
        <v>0.4992389649923896</v>
      </c>
    </row>
    <row r="942" spans="1:10" ht="12.75">
      <c r="A942" s="9" t="s">
        <v>332</v>
      </c>
      <c r="B942" s="173">
        <v>232</v>
      </c>
      <c r="C942" s="173">
        <v>274</v>
      </c>
      <c r="D942" s="173">
        <v>299</v>
      </c>
      <c r="E942" s="175">
        <v>212</v>
      </c>
      <c r="F942" s="175">
        <v>916</v>
      </c>
      <c r="G942" s="175">
        <v>72</v>
      </c>
      <c r="H942" s="198">
        <f t="shared" si="93"/>
        <v>988</v>
      </c>
      <c r="I942" s="175">
        <v>516</v>
      </c>
      <c r="J942" s="415">
        <f t="shared" si="94"/>
        <v>0.5222672064777328</v>
      </c>
    </row>
    <row r="943" spans="1:10" ht="12.75">
      <c r="A943" s="9" t="s">
        <v>333</v>
      </c>
      <c r="B943" s="173">
        <v>206</v>
      </c>
      <c r="C943" s="173">
        <v>270</v>
      </c>
      <c r="D943" s="173">
        <v>293</v>
      </c>
      <c r="E943" s="175">
        <v>185</v>
      </c>
      <c r="F943" s="175">
        <v>895</v>
      </c>
      <c r="G943" s="175">
        <v>60</v>
      </c>
      <c r="H943" s="198">
        <f t="shared" si="93"/>
        <v>955</v>
      </c>
      <c r="I943" s="175">
        <v>484</v>
      </c>
      <c r="J943" s="415">
        <f t="shared" si="94"/>
        <v>0.506806282722513</v>
      </c>
    </row>
    <row r="944" spans="1:10" ht="12.75">
      <c r="A944" s="9" t="s">
        <v>334</v>
      </c>
      <c r="B944" s="173">
        <v>269</v>
      </c>
      <c r="C944" s="173">
        <v>305</v>
      </c>
      <c r="D944" s="173">
        <v>348</v>
      </c>
      <c r="E944" s="175">
        <v>229</v>
      </c>
      <c r="F944" s="175">
        <v>1111</v>
      </c>
      <c r="G944" s="175">
        <v>60</v>
      </c>
      <c r="H944" s="198">
        <f t="shared" si="93"/>
        <v>1171</v>
      </c>
      <c r="I944" s="175">
        <v>583</v>
      </c>
      <c r="J944" s="415">
        <f t="shared" si="94"/>
        <v>0.49786507258753204</v>
      </c>
    </row>
    <row r="945" spans="1:10" ht="12.75">
      <c r="A945" s="9" t="s">
        <v>335</v>
      </c>
      <c r="B945" s="173">
        <v>211</v>
      </c>
      <c r="C945" s="173">
        <v>240</v>
      </c>
      <c r="D945" s="173">
        <v>261</v>
      </c>
      <c r="E945" s="175">
        <v>193</v>
      </c>
      <c r="F945" s="175">
        <v>930</v>
      </c>
      <c r="G945" s="175">
        <v>45</v>
      </c>
      <c r="H945" s="198">
        <f t="shared" si="93"/>
        <v>975</v>
      </c>
      <c r="I945" s="175">
        <v>461</v>
      </c>
      <c r="J945" s="415">
        <f t="shared" si="94"/>
        <v>0.4728205128205128</v>
      </c>
    </row>
    <row r="946" spans="1:10" ht="12.75">
      <c r="A946" s="9" t="s">
        <v>420</v>
      </c>
      <c r="B946" s="173">
        <v>36</v>
      </c>
      <c r="C946" s="173">
        <v>52</v>
      </c>
      <c r="D946" s="173">
        <v>36</v>
      </c>
      <c r="E946" s="175">
        <v>53</v>
      </c>
      <c r="F946" s="175">
        <v>103</v>
      </c>
      <c r="G946" s="175">
        <v>4</v>
      </c>
      <c r="H946" s="198">
        <f t="shared" si="93"/>
        <v>107</v>
      </c>
      <c r="I946" s="175">
        <v>89</v>
      </c>
      <c r="J946" s="415">
        <f t="shared" si="94"/>
        <v>0.8317757009345794</v>
      </c>
    </row>
    <row r="947" spans="1:10" ht="12.75">
      <c r="A947" s="9" t="s">
        <v>421</v>
      </c>
      <c r="B947" s="173">
        <v>184</v>
      </c>
      <c r="C947" s="173">
        <v>206</v>
      </c>
      <c r="D947" s="173">
        <v>200</v>
      </c>
      <c r="E947" s="175">
        <v>187</v>
      </c>
      <c r="F947" s="175">
        <v>809</v>
      </c>
      <c r="G947" s="175">
        <v>51</v>
      </c>
      <c r="H947" s="198">
        <f t="shared" si="93"/>
        <v>860</v>
      </c>
      <c r="I947" s="175">
        <v>402</v>
      </c>
      <c r="J947" s="415">
        <f t="shared" si="94"/>
        <v>0.46744186046511627</v>
      </c>
    </row>
    <row r="948" spans="1:10" ht="12.75">
      <c r="A948" s="9" t="s">
        <v>422</v>
      </c>
      <c r="B948" s="173">
        <v>191</v>
      </c>
      <c r="C948" s="173">
        <v>170</v>
      </c>
      <c r="D948" s="173">
        <v>198</v>
      </c>
      <c r="E948" s="175">
        <v>162</v>
      </c>
      <c r="F948" s="175">
        <v>649</v>
      </c>
      <c r="G948" s="175">
        <v>40</v>
      </c>
      <c r="H948" s="198">
        <f t="shared" si="93"/>
        <v>689</v>
      </c>
      <c r="I948" s="175">
        <v>366</v>
      </c>
      <c r="J948" s="415">
        <f t="shared" si="94"/>
        <v>0.5312046444121916</v>
      </c>
    </row>
    <row r="949" spans="1:10" ht="12.75">
      <c r="A949" s="9" t="s">
        <v>423</v>
      </c>
      <c r="B949" s="173">
        <v>124</v>
      </c>
      <c r="C949" s="173">
        <v>487</v>
      </c>
      <c r="D949" s="173">
        <v>507</v>
      </c>
      <c r="E949" s="175">
        <v>104</v>
      </c>
      <c r="F949" s="175">
        <v>933</v>
      </c>
      <c r="G949" s="175">
        <v>144</v>
      </c>
      <c r="H949" s="198">
        <f t="shared" si="93"/>
        <v>1077</v>
      </c>
      <c r="I949" s="175">
        <v>617</v>
      </c>
      <c r="J949" s="415">
        <f t="shared" si="94"/>
        <v>0.5728876508820798</v>
      </c>
    </row>
    <row r="950" spans="1:10" ht="12.75">
      <c r="A950" s="9" t="s">
        <v>424</v>
      </c>
      <c r="B950" s="173">
        <v>74</v>
      </c>
      <c r="C950" s="173">
        <v>73</v>
      </c>
      <c r="D950" s="173">
        <v>79</v>
      </c>
      <c r="E950" s="175">
        <v>67</v>
      </c>
      <c r="F950" s="175">
        <v>244</v>
      </c>
      <c r="G950" s="175">
        <v>10</v>
      </c>
      <c r="H950" s="198">
        <f t="shared" si="93"/>
        <v>254</v>
      </c>
      <c r="I950" s="175">
        <v>147</v>
      </c>
      <c r="J950" s="415">
        <f t="shared" si="94"/>
        <v>0.5787401574803149</v>
      </c>
    </row>
    <row r="951" spans="1:10" ht="12.75">
      <c r="A951" s="9" t="s">
        <v>425</v>
      </c>
      <c r="B951" s="173">
        <v>84</v>
      </c>
      <c r="C951" s="173">
        <v>149</v>
      </c>
      <c r="D951" s="173">
        <v>120</v>
      </c>
      <c r="E951" s="175">
        <v>117</v>
      </c>
      <c r="F951" s="175">
        <v>400</v>
      </c>
      <c r="G951" s="175">
        <v>30</v>
      </c>
      <c r="H951" s="198">
        <f>IF(G951&lt;&gt;0,G951+F951,"")</f>
        <v>430</v>
      </c>
      <c r="I951" s="175">
        <v>242</v>
      </c>
      <c r="J951" s="415">
        <f t="shared" si="94"/>
        <v>0.5627906976744186</v>
      </c>
    </row>
    <row r="952" spans="1:10" ht="12.75">
      <c r="A952" s="9" t="s">
        <v>426</v>
      </c>
      <c r="B952" s="173">
        <v>65</v>
      </c>
      <c r="C952" s="173">
        <v>63</v>
      </c>
      <c r="D952" s="173">
        <v>74</v>
      </c>
      <c r="E952" s="175">
        <v>51</v>
      </c>
      <c r="F952" s="175">
        <v>221</v>
      </c>
      <c r="G952" s="175">
        <v>14</v>
      </c>
      <c r="H952" s="198">
        <f>IF(G952&lt;&gt;0,G952+F952,"")</f>
        <v>235</v>
      </c>
      <c r="I952" s="175">
        <v>131</v>
      </c>
      <c r="J952" s="415">
        <f>IF(I952&lt;&gt;0,I952/H952,"")</f>
        <v>0.5574468085106383</v>
      </c>
    </row>
    <row r="953" spans="1:10" ht="12.75">
      <c r="A953" s="9" t="s">
        <v>427</v>
      </c>
      <c r="B953" s="173">
        <v>44</v>
      </c>
      <c r="C953" s="173">
        <v>58</v>
      </c>
      <c r="D953" s="173">
        <v>54</v>
      </c>
      <c r="E953" s="175">
        <v>47</v>
      </c>
      <c r="F953" s="175">
        <v>167</v>
      </c>
      <c r="G953" s="175">
        <v>8</v>
      </c>
      <c r="H953" s="198">
        <f>IF(F953&lt;&gt;0,G953+F953,"")</f>
        <v>175</v>
      </c>
      <c r="I953" s="175">
        <v>105</v>
      </c>
      <c r="J953" s="415">
        <f>IF(I953&lt;&gt;0,I953/H953,"")</f>
        <v>0.6</v>
      </c>
    </row>
    <row r="954" spans="1:10" ht="12.75">
      <c r="A954" s="9" t="s">
        <v>428</v>
      </c>
      <c r="B954" s="173">
        <v>102</v>
      </c>
      <c r="C954" s="173">
        <v>105</v>
      </c>
      <c r="D954" s="173">
        <v>134</v>
      </c>
      <c r="E954" s="175">
        <v>77</v>
      </c>
      <c r="F954" s="175">
        <v>387</v>
      </c>
      <c r="G954" s="175">
        <v>18</v>
      </c>
      <c r="H954" s="198">
        <f>IF(F954&lt;&gt;0,G954+F954,"")</f>
        <v>405</v>
      </c>
      <c r="I954" s="175">
        <v>215</v>
      </c>
      <c r="J954" s="415">
        <f>IF(I954&lt;&gt;0,I954/H954,"")</f>
        <v>0.5308641975308642</v>
      </c>
    </row>
    <row r="955" spans="1:10" ht="12.75">
      <c r="A955" s="9" t="s">
        <v>429</v>
      </c>
      <c r="B955" s="173">
        <v>48</v>
      </c>
      <c r="C955" s="173">
        <v>70</v>
      </c>
      <c r="D955" s="170">
        <v>77</v>
      </c>
      <c r="E955" s="172">
        <v>42</v>
      </c>
      <c r="F955" s="172">
        <v>208</v>
      </c>
      <c r="G955" s="172">
        <v>15</v>
      </c>
      <c r="H955" s="198">
        <f>IF(F955&lt;&gt;0,G955+F955,"")</f>
        <v>223</v>
      </c>
      <c r="I955" s="172">
        <v>123</v>
      </c>
      <c r="J955" s="415">
        <f>IF(I955&lt;&gt;0,I955/H955,"")</f>
        <v>0.5515695067264574</v>
      </c>
    </row>
    <row r="956" spans="1:10" ht="12.75">
      <c r="A956" s="9" t="s">
        <v>57</v>
      </c>
      <c r="B956" s="173">
        <v>1259</v>
      </c>
      <c r="C956" s="264">
        <v>2010</v>
      </c>
      <c r="D956" s="178">
        <v>2073</v>
      </c>
      <c r="E956" s="180">
        <v>1217</v>
      </c>
      <c r="F956" s="394"/>
      <c r="G956" s="394"/>
      <c r="H956" s="395">
        <f>IF(F956&lt;&gt;0,G956+F956,"")</f>
      </c>
      <c r="I956" s="180">
        <v>3349</v>
      </c>
      <c r="J956" s="423"/>
    </row>
    <row r="957" spans="1:10" ht="12.75">
      <c r="A957" s="32" t="s">
        <v>2</v>
      </c>
      <c r="B957" s="185">
        <f aca="true" t="shared" si="95" ref="B957:I957">SUM(B924:B956)</f>
        <v>6184</v>
      </c>
      <c r="C957" s="185">
        <f t="shared" si="95"/>
        <v>8215</v>
      </c>
      <c r="D957" s="185">
        <f t="shared" si="95"/>
        <v>9138</v>
      </c>
      <c r="E957" s="185">
        <f t="shared" si="95"/>
        <v>5315</v>
      </c>
      <c r="F957" s="185">
        <f t="shared" si="95"/>
        <v>21533</v>
      </c>
      <c r="G957" s="185">
        <f t="shared" si="95"/>
        <v>1604</v>
      </c>
      <c r="H957" s="185">
        <f t="shared" si="95"/>
        <v>23137</v>
      </c>
      <c r="I957" s="185">
        <f t="shared" si="95"/>
        <v>14681</v>
      </c>
      <c r="J957" s="410">
        <f>IF(H957&lt;&gt;0,I957/H957,"")</f>
        <v>0.6345247871374854</v>
      </c>
    </row>
    <row r="958" spans="1:10" ht="13.5" thickBot="1">
      <c r="A958" s="80"/>
      <c r="B958" s="430"/>
      <c r="C958" s="430"/>
      <c r="D958" s="430"/>
      <c r="E958" s="430"/>
      <c r="F958" s="203"/>
      <c r="G958" s="203"/>
      <c r="H958" s="203"/>
      <c r="I958" s="203"/>
      <c r="J958" s="431"/>
    </row>
    <row r="959" spans="1:10" ht="13.5" thickBot="1">
      <c r="A959" s="18" t="s">
        <v>93</v>
      </c>
      <c r="B959" s="432"/>
      <c r="C959" s="432"/>
      <c r="D959" s="432"/>
      <c r="E959" s="432"/>
      <c r="F959" s="434"/>
      <c r="G959" s="434"/>
      <c r="H959" s="434"/>
      <c r="I959" s="434"/>
      <c r="J959" s="435"/>
    </row>
    <row r="960" spans="1:10" ht="12.75">
      <c r="A960" s="9">
        <v>1</v>
      </c>
      <c r="B960" s="300">
        <v>207</v>
      </c>
      <c r="C960" s="300">
        <v>221</v>
      </c>
      <c r="D960" s="300">
        <v>222</v>
      </c>
      <c r="E960" s="300">
        <v>207</v>
      </c>
      <c r="F960" s="187">
        <v>715</v>
      </c>
      <c r="G960" s="169">
        <v>33</v>
      </c>
      <c r="H960" s="197">
        <v>748</v>
      </c>
      <c r="I960" s="169">
        <v>431</v>
      </c>
      <c r="J960" s="415">
        <f aca="true" t="shared" si="96" ref="J960:J965">IF(I960&lt;&gt;0,I960/H960,"")</f>
        <v>0.5762032085561497</v>
      </c>
    </row>
    <row r="961" spans="1:10" ht="12.75">
      <c r="A961" s="9">
        <v>2</v>
      </c>
      <c r="B961" s="300">
        <v>144</v>
      </c>
      <c r="C961" s="300">
        <v>191</v>
      </c>
      <c r="D961" s="300">
        <v>174</v>
      </c>
      <c r="E961" s="300">
        <v>160</v>
      </c>
      <c r="F961" s="189">
        <v>529</v>
      </c>
      <c r="G961" s="175">
        <v>32</v>
      </c>
      <c r="H961" s="243">
        <v>561</v>
      </c>
      <c r="I961" s="175">
        <v>337</v>
      </c>
      <c r="J961" s="415">
        <f t="shared" si="96"/>
        <v>0.6007130124777184</v>
      </c>
    </row>
    <row r="962" spans="1:10" ht="12.75">
      <c r="A962" s="9">
        <v>3</v>
      </c>
      <c r="B962" s="300">
        <v>155</v>
      </c>
      <c r="C962" s="300">
        <v>227</v>
      </c>
      <c r="D962" s="300">
        <v>189</v>
      </c>
      <c r="E962" s="300">
        <v>193</v>
      </c>
      <c r="F962" s="189">
        <v>611</v>
      </c>
      <c r="G962" s="175">
        <v>47</v>
      </c>
      <c r="H962" s="243">
        <v>658</v>
      </c>
      <c r="I962" s="175">
        <v>388</v>
      </c>
      <c r="J962" s="415">
        <f t="shared" si="96"/>
        <v>0.5896656534954408</v>
      </c>
    </row>
    <row r="963" spans="1:10" ht="12.75">
      <c r="A963" s="9">
        <v>4</v>
      </c>
      <c r="B963" s="300">
        <v>127</v>
      </c>
      <c r="C963" s="300">
        <v>136</v>
      </c>
      <c r="D963" s="300">
        <v>101</v>
      </c>
      <c r="E963" s="300">
        <v>162</v>
      </c>
      <c r="F963" s="189">
        <v>434</v>
      </c>
      <c r="G963" s="175">
        <v>9</v>
      </c>
      <c r="H963" s="243">
        <v>443</v>
      </c>
      <c r="I963" s="175">
        <v>265</v>
      </c>
      <c r="J963" s="415">
        <f t="shared" si="96"/>
        <v>0.5981941309255079</v>
      </c>
    </row>
    <row r="964" spans="1:10" ht="12.75">
      <c r="A964" s="9">
        <v>5</v>
      </c>
      <c r="B964" s="300">
        <v>32</v>
      </c>
      <c r="C964" s="300">
        <v>41</v>
      </c>
      <c r="D964" s="300">
        <v>22</v>
      </c>
      <c r="E964" s="300">
        <v>51</v>
      </c>
      <c r="F964" s="189">
        <v>102</v>
      </c>
      <c r="G964" s="175">
        <v>1</v>
      </c>
      <c r="H964" s="243">
        <f>IF(G964&lt;&gt;0,G964+F964,"")</f>
        <v>103</v>
      </c>
      <c r="I964" s="175">
        <v>74</v>
      </c>
      <c r="J964" s="415">
        <f t="shared" si="96"/>
        <v>0.7184466019417476</v>
      </c>
    </row>
    <row r="965" spans="1:10" ht="12.75">
      <c r="A965" s="9">
        <v>6</v>
      </c>
      <c r="B965" s="300">
        <v>20</v>
      </c>
      <c r="C965" s="300">
        <v>39</v>
      </c>
      <c r="D965" s="300">
        <v>27</v>
      </c>
      <c r="E965" s="300">
        <v>31</v>
      </c>
      <c r="F965" s="189">
        <v>70</v>
      </c>
      <c r="G965" s="175">
        <v>3</v>
      </c>
      <c r="H965" s="243">
        <f>IF(G965&lt;&gt;0,G965+F965,"")</f>
        <v>73</v>
      </c>
      <c r="I965" s="175">
        <v>59</v>
      </c>
      <c r="J965" s="415">
        <f t="shared" si="96"/>
        <v>0.8082191780821918</v>
      </c>
    </row>
    <row r="966" spans="1:10" ht="12.75">
      <c r="A966" s="32" t="s">
        <v>2</v>
      </c>
      <c r="B966" s="185">
        <f aca="true" t="shared" si="97" ref="B966:I966">SUM(B960:B965)</f>
        <v>685</v>
      </c>
      <c r="C966" s="185">
        <f t="shared" si="97"/>
        <v>855</v>
      </c>
      <c r="D966" s="185">
        <f t="shared" si="97"/>
        <v>735</v>
      </c>
      <c r="E966" s="185">
        <f t="shared" si="97"/>
        <v>804</v>
      </c>
      <c r="F966" s="185">
        <f t="shared" si="97"/>
        <v>2461</v>
      </c>
      <c r="G966" s="185">
        <f t="shared" si="97"/>
        <v>125</v>
      </c>
      <c r="H966" s="185">
        <f t="shared" si="97"/>
        <v>2586</v>
      </c>
      <c r="I966" s="185">
        <f t="shared" si="97"/>
        <v>1554</v>
      </c>
      <c r="J966" s="410">
        <f>IF(H966&lt;&gt;0,I966/H966,"")</f>
        <v>0.6009280742459396</v>
      </c>
    </row>
    <row r="967" spans="1:10" ht="13.5" thickBot="1">
      <c r="A967" s="77"/>
      <c r="B967" s="443"/>
      <c r="C967" s="443"/>
      <c r="D967" s="443"/>
      <c r="E967" s="443"/>
      <c r="F967" s="444"/>
      <c r="G967" s="444"/>
      <c r="H967" s="444"/>
      <c r="I967" s="444"/>
      <c r="J967" s="445"/>
    </row>
    <row r="968" spans="1:10" ht="13.5" thickBot="1">
      <c r="A968" s="18" t="s">
        <v>94</v>
      </c>
      <c r="B968" s="432"/>
      <c r="C968" s="432"/>
      <c r="D968" s="432"/>
      <c r="E968" s="432"/>
      <c r="F968" s="432"/>
      <c r="G968" s="432"/>
      <c r="H968" s="432"/>
      <c r="I968" s="432"/>
      <c r="J968" s="433"/>
    </row>
    <row r="969" spans="1:10" ht="12.75">
      <c r="A969" s="86" t="s">
        <v>727</v>
      </c>
      <c r="B969" s="396">
        <v>282</v>
      </c>
      <c r="C969" s="397">
        <v>170</v>
      </c>
      <c r="D969" s="398">
        <v>276</v>
      </c>
      <c r="E969" s="397">
        <v>173</v>
      </c>
      <c r="F969" s="188">
        <v>742</v>
      </c>
      <c r="G969" s="399">
        <v>75</v>
      </c>
      <c r="H969" s="209">
        <v>742</v>
      </c>
      <c r="I969" s="169">
        <v>460</v>
      </c>
      <c r="J969" s="415">
        <f>IF(I969&lt;&gt;0,I969/H969,"")</f>
        <v>0.6199460916442049</v>
      </c>
    </row>
    <row r="970" spans="1:10" ht="12.75">
      <c r="A970" s="86" t="s">
        <v>728</v>
      </c>
      <c r="B970" s="396">
        <v>381</v>
      </c>
      <c r="C970" s="245">
        <v>236</v>
      </c>
      <c r="D970" s="300">
        <v>316</v>
      </c>
      <c r="E970" s="245">
        <v>301</v>
      </c>
      <c r="F970" s="190">
        <v>1012</v>
      </c>
      <c r="G970" s="175">
        <v>100</v>
      </c>
      <c r="H970" s="198">
        <f aca="true" t="shared" si="98" ref="H970:H981">IF(G970&lt;&gt;0,G970+F970,"")</f>
        <v>1112</v>
      </c>
      <c r="I970" s="175">
        <v>623</v>
      </c>
      <c r="J970" s="415">
        <f aca="true" t="shared" si="99" ref="J970:J978">IF(I970&lt;&gt;0,I970/H970,"")</f>
        <v>0.560251798561151</v>
      </c>
    </row>
    <row r="971" spans="1:10" ht="12.75">
      <c r="A971" s="86" t="s">
        <v>729</v>
      </c>
      <c r="B971" s="396">
        <v>268</v>
      </c>
      <c r="C971" s="245">
        <v>159</v>
      </c>
      <c r="D971" s="300">
        <v>204</v>
      </c>
      <c r="E971" s="245">
        <v>214</v>
      </c>
      <c r="F971" s="190">
        <v>654</v>
      </c>
      <c r="G971" s="175">
        <v>69</v>
      </c>
      <c r="H971" s="198">
        <f t="shared" si="98"/>
        <v>723</v>
      </c>
      <c r="I971" s="175">
        <v>431</v>
      </c>
      <c r="J971" s="415">
        <f t="shared" si="99"/>
        <v>0.5961272475795297</v>
      </c>
    </row>
    <row r="972" spans="1:10" ht="12.75">
      <c r="A972" s="86" t="s">
        <v>730</v>
      </c>
      <c r="B972" s="396">
        <v>275</v>
      </c>
      <c r="C972" s="245">
        <v>143</v>
      </c>
      <c r="D972" s="300">
        <v>212</v>
      </c>
      <c r="E972" s="245">
        <v>204</v>
      </c>
      <c r="F972" s="190">
        <v>713</v>
      </c>
      <c r="G972" s="175">
        <v>55</v>
      </c>
      <c r="H972" s="198">
        <f t="shared" si="98"/>
        <v>768</v>
      </c>
      <c r="I972" s="175">
        <v>422</v>
      </c>
      <c r="J972" s="415">
        <f t="shared" si="99"/>
        <v>0.5494791666666666</v>
      </c>
    </row>
    <row r="973" spans="1:10" ht="12.75">
      <c r="A973" s="86" t="s">
        <v>731</v>
      </c>
      <c r="B973" s="396">
        <v>47</v>
      </c>
      <c r="C973" s="245">
        <v>11</v>
      </c>
      <c r="D973" s="300">
        <v>18</v>
      </c>
      <c r="E973" s="245">
        <v>41</v>
      </c>
      <c r="F973" s="190">
        <v>66</v>
      </c>
      <c r="G973" s="175">
        <v>0</v>
      </c>
      <c r="H973" s="198">
        <v>66</v>
      </c>
      <c r="I973" s="175">
        <v>60</v>
      </c>
      <c r="J973" s="415">
        <f t="shared" si="99"/>
        <v>0.9090909090909091</v>
      </c>
    </row>
    <row r="974" spans="1:10" ht="12.75">
      <c r="A974" s="86" t="s">
        <v>732</v>
      </c>
      <c r="B974" s="396">
        <v>176</v>
      </c>
      <c r="C974" s="245">
        <v>121</v>
      </c>
      <c r="D974" s="300">
        <v>147</v>
      </c>
      <c r="E974" s="245">
        <v>149</v>
      </c>
      <c r="F974" s="190">
        <v>488</v>
      </c>
      <c r="G974" s="175">
        <v>40</v>
      </c>
      <c r="H974" s="198">
        <f t="shared" si="98"/>
        <v>528</v>
      </c>
      <c r="I974" s="175">
        <v>300</v>
      </c>
      <c r="J974" s="415">
        <f t="shared" si="99"/>
        <v>0.5681818181818182</v>
      </c>
    </row>
    <row r="975" spans="1:10" ht="12.75">
      <c r="A975" s="86" t="s">
        <v>733</v>
      </c>
      <c r="B975" s="396">
        <v>87</v>
      </c>
      <c r="C975" s="245">
        <v>60</v>
      </c>
      <c r="D975" s="300">
        <v>73</v>
      </c>
      <c r="E975" s="245">
        <v>73</v>
      </c>
      <c r="F975" s="190">
        <v>246</v>
      </c>
      <c r="G975" s="175">
        <v>13</v>
      </c>
      <c r="H975" s="198">
        <f t="shared" si="98"/>
        <v>259</v>
      </c>
      <c r="I975" s="175">
        <v>151</v>
      </c>
      <c r="J975" s="415">
        <f t="shared" si="99"/>
        <v>0.583011583011583</v>
      </c>
    </row>
    <row r="976" spans="1:10" ht="12.75">
      <c r="A976" s="86" t="s">
        <v>734</v>
      </c>
      <c r="B976" s="396">
        <v>71</v>
      </c>
      <c r="C976" s="245">
        <v>13</v>
      </c>
      <c r="D976" s="300">
        <v>45</v>
      </c>
      <c r="E976" s="245">
        <v>39</v>
      </c>
      <c r="F976" s="190">
        <v>122</v>
      </c>
      <c r="G976" s="175">
        <v>4</v>
      </c>
      <c r="H976" s="198">
        <f t="shared" si="98"/>
        <v>126</v>
      </c>
      <c r="I976" s="175">
        <v>84</v>
      </c>
      <c r="J976" s="415">
        <f t="shared" si="99"/>
        <v>0.6666666666666666</v>
      </c>
    </row>
    <row r="977" spans="1:10" ht="12.75">
      <c r="A977" s="86" t="s">
        <v>631</v>
      </c>
      <c r="B977" s="396">
        <v>178</v>
      </c>
      <c r="C977" s="245">
        <v>80</v>
      </c>
      <c r="D977" s="300">
        <v>112</v>
      </c>
      <c r="E977" s="245">
        <v>138</v>
      </c>
      <c r="F977" s="190">
        <v>464</v>
      </c>
      <c r="G977" s="175">
        <v>10</v>
      </c>
      <c r="H977" s="198">
        <f t="shared" si="98"/>
        <v>474</v>
      </c>
      <c r="I977" s="175">
        <v>259</v>
      </c>
      <c r="J977" s="415">
        <f t="shared" si="99"/>
        <v>0.5464135021097046</v>
      </c>
    </row>
    <row r="978" spans="1:10" ht="12.75">
      <c r="A978" s="86" t="s">
        <v>735</v>
      </c>
      <c r="B978" s="396">
        <v>133</v>
      </c>
      <c r="C978" s="245">
        <v>77</v>
      </c>
      <c r="D978" s="300">
        <v>113</v>
      </c>
      <c r="E978" s="245">
        <v>95</v>
      </c>
      <c r="F978" s="190">
        <v>322</v>
      </c>
      <c r="G978" s="175">
        <v>30</v>
      </c>
      <c r="H978" s="198">
        <f t="shared" si="98"/>
        <v>352</v>
      </c>
      <c r="I978" s="175">
        <v>212</v>
      </c>
      <c r="J978" s="415">
        <f t="shared" si="99"/>
        <v>0.6022727272727273</v>
      </c>
    </row>
    <row r="979" spans="1:10" ht="12.75">
      <c r="A979" s="86" t="s">
        <v>736</v>
      </c>
      <c r="B979" s="396">
        <v>24</v>
      </c>
      <c r="C979" s="245">
        <v>31</v>
      </c>
      <c r="D979" s="300">
        <v>42</v>
      </c>
      <c r="E979" s="245">
        <v>13</v>
      </c>
      <c r="F979" s="190">
        <v>71</v>
      </c>
      <c r="G979" s="175">
        <v>0</v>
      </c>
      <c r="H979" s="198">
        <v>71</v>
      </c>
      <c r="I979" s="175">
        <v>57</v>
      </c>
      <c r="J979" s="415">
        <f>IF(I979&lt;&gt;0,I979/H979,"")</f>
        <v>0.8028169014084507</v>
      </c>
    </row>
    <row r="980" spans="1:10" ht="12.75">
      <c r="A980" s="86" t="s">
        <v>737</v>
      </c>
      <c r="B980" s="396">
        <v>11</v>
      </c>
      <c r="C980" s="245">
        <v>8</v>
      </c>
      <c r="D980" s="300">
        <v>8</v>
      </c>
      <c r="E980" s="245">
        <v>11</v>
      </c>
      <c r="F980" s="190">
        <v>26</v>
      </c>
      <c r="G980" s="175">
        <v>0</v>
      </c>
      <c r="H980" s="198">
        <v>26</v>
      </c>
      <c r="I980" s="175">
        <v>19</v>
      </c>
      <c r="J980" s="415">
        <f>IF(I980&lt;&gt;0,I980/H980,"")</f>
        <v>0.7307692307692307</v>
      </c>
    </row>
    <row r="981" spans="1:10" ht="12.75">
      <c r="A981" s="86" t="s">
        <v>57</v>
      </c>
      <c r="B981" s="396">
        <v>215</v>
      </c>
      <c r="C981" s="245">
        <v>182</v>
      </c>
      <c r="D981" s="300">
        <v>185</v>
      </c>
      <c r="E981" s="245">
        <v>203</v>
      </c>
      <c r="F981" s="400"/>
      <c r="G981" s="366"/>
      <c r="H981" s="367">
        <f t="shared" si="98"/>
      </c>
      <c r="I981" s="175">
        <v>400</v>
      </c>
      <c r="J981" s="420"/>
    </row>
    <row r="982" spans="1:10" ht="12.75">
      <c r="A982" s="32" t="s">
        <v>2</v>
      </c>
      <c r="B982" s="185">
        <f aca="true" t="shared" si="100" ref="B982:I982">SUM(B969:B981)</f>
        <v>2148</v>
      </c>
      <c r="C982" s="185">
        <f t="shared" si="100"/>
        <v>1291</v>
      </c>
      <c r="D982" s="185">
        <f t="shared" si="100"/>
        <v>1751</v>
      </c>
      <c r="E982" s="185">
        <f t="shared" si="100"/>
        <v>1654</v>
      </c>
      <c r="F982" s="185">
        <f t="shared" si="100"/>
        <v>4926</v>
      </c>
      <c r="G982" s="185">
        <f t="shared" si="100"/>
        <v>396</v>
      </c>
      <c r="H982" s="185">
        <f t="shared" si="100"/>
        <v>5247</v>
      </c>
      <c r="I982" s="185">
        <f t="shared" si="100"/>
        <v>3478</v>
      </c>
      <c r="J982" s="410">
        <f>IF(H982&lt;&gt;0,I982/H982,"")</f>
        <v>0.6628549647417572</v>
      </c>
    </row>
    <row r="983" spans="1:10" ht="13.5" thickBot="1">
      <c r="A983" s="34"/>
      <c r="B983" s="443"/>
      <c r="C983" s="443"/>
      <c r="D983" s="443"/>
      <c r="E983" s="443"/>
      <c r="F983" s="444"/>
      <c r="G983" s="444"/>
      <c r="H983" s="444"/>
      <c r="I983" s="444"/>
      <c r="J983" s="445"/>
    </row>
    <row r="984" spans="1:10" ht="13.5" thickBot="1">
      <c r="A984" s="18" t="s">
        <v>95</v>
      </c>
      <c r="B984" s="432"/>
      <c r="C984" s="432"/>
      <c r="D984" s="432"/>
      <c r="E984" s="432"/>
      <c r="F984" s="432"/>
      <c r="G984" s="432"/>
      <c r="H984" s="432"/>
      <c r="I984" s="432"/>
      <c r="J984" s="433"/>
    </row>
    <row r="985" spans="1:10" ht="12.75">
      <c r="A985" s="9">
        <v>1</v>
      </c>
      <c r="B985" s="396">
        <v>386</v>
      </c>
      <c r="C985" s="397">
        <v>269</v>
      </c>
      <c r="D985" s="398">
        <v>417</v>
      </c>
      <c r="E985" s="397">
        <v>234</v>
      </c>
      <c r="F985" s="188">
        <v>1030</v>
      </c>
      <c r="G985" s="169">
        <v>114</v>
      </c>
      <c r="H985" s="209">
        <v>1144</v>
      </c>
      <c r="I985" s="169">
        <v>662</v>
      </c>
      <c r="J985" s="415">
        <f aca="true" t="shared" si="101" ref="J985:J994">IF(I985&lt;&gt;0,I985/H985,"")</f>
        <v>0.5786713286713286</v>
      </c>
    </row>
    <row r="986" spans="1:10" ht="12.75">
      <c r="A986" s="9">
        <v>2</v>
      </c>
      <c r="B986" s="396">
        <v>823</v>
      </c>
      <c r="C986" s="245">
        <v>590</v>
      </c>
      <c r="D986" s="300">
        <v>772</v>
      </c>
      <c r="E986" s="245">
        <v>634</v>
      </c>
      <c r="F986" s="190">
        <v>2002</v>
      </c>
      <c r="G986" s="175">
        <v>113</v>
      </c>
      <c r="H986" s="198">
        <v>2115</v>
      </c>
      <c r="I986" s="175">
        <v>1432</v>
      </c>
      <c r="J986" s="415">
        <f t="shared" si="101"/>
        <v>0.6770685579196217</v>
      </c>
    </row>
    <row r="987" spans="1:10" ht="12.75">
      <c r="A987" s="9">
        <v>3</v>
      </c>
      <c r="B987" s="396">
        <v>359</v>
      </c>
      <c r="C987" s="245">
        <v>230</v>
      </c>
      <c r="D987" s="300">
        <v>374</v>
      </c>
      <c r="E987" s="245">
        <v>207</v>
      </c>
      <c r="F987" s="190">
        <v>873</v>
      </c>
      <c r="G987" s="175">
        <v>75</v>
      </c>
      <c r="H987" s="198">
        <v>948</v>
      </c>
      <c r="I987" s="175">
        <v>601</v>
      </c>
      <c r="J987" s="415">
        <f t="shared" si="101"/>
        <v>0.6339662447257384</v>
      </c>
    </row>
    <row r="988" spans="1:10" ht="12.75">
      <c r="A988" s="9">
        <v>4</v>
      </c>
      <c r="B988" s="396">
        <v>238</v>
      </c>
      <c r="C988" s="245">
        <v>127</v>
      </c>
      <c r="D988" s="300">
        <v>231</v>
      </c>
      <c r="E988" s="245">
        <v>127</v>
      </c>
      <c r="F988" s="190">
        <v>533</v>
      </c>
      <c r="G988" s="175">
        <v>35</v>
      </c>
      <c r="H988" s="198">
        <v>568</v>
      </c>
      <c r="I988" s="175">
        <v>370</v>
      </c>
      <c r="J988" s="415">
        <f t="shared" si="101"/>
        <v>0.6514084507042254</v>
      </c>
    </row>
    <row r="989" spans="1:10" ht="12.75">
      <c r="A989" s="9">
        <v>5</v>
      </c>
      <c r="B989" s="396">
        <v>627</v>
      </c>
      <c r="C989" s="245">
        <v>559</v>
      </c>
      <c r="D989" s="300">
        <v>682</v>
      </c>
      <c r="E989" s="245">
        <v>504</v>
      </c>
      <c r="F989" s="190">
        <v>1785</v>
      </c>
      <c r="G989" s="175">
        <v>148</v>
      </c>
      <c r="H989" s="198">
        <v>1933</v>
      </c>
      <c r="I989" s="175">
        <v>1205</v>
      </c>
      <c r="J989" s="415">
        <f t="shared" si="101"/>
        <v>0.6233833419555096</v>
      </c>
    </row>
    <row r="990" spans="1:10" ht="12.75">
      <c r="A990" s="9">
        <v>6</v>
      </c>
      <c r="B990" s="396">
        <v>499</v>
      </c>
      <c r="C990" s="245">
        <v>394</v>
      </c>
      <c r="D990" s="300">
        <v>497</v>
      </c>
      <c r="E990" s="245">
        <v>401</v>
      </c>
      <c r="F990" s="190">
        <v>1327</v>
      </c>
      <c r="G990" s="175">
        <v>126</v>
      </c>
      <c r="H990" s="198">
        <v>1453</v>
      </c>
      <c r="I990" s="175">
        <v>911</v>
      </c>
      <c r="J990" s="415">
        <f t="shared" si="101"/>
        <v>0.6269786648313833</v>
      </c>
    </row>
    <row r="991" spans="1:10" ht="12.75">
      <c r="A991" s="9">
        <v>7</v>
      </c>
      <c r="B991" s="396">
        <v>128</v>
      </c>
      <c r="C991" s="245">
        <v>108</v>
      </c>
      <c r="D991" s="300">
        <v>135</v>
      </c>
      <c r="E991" s="245">
        <v>97</v>
      </c>
      <c r="F991" s="190">
        <v>325</v>
      </c>
      <c r="G991" s="175">
        <v>23</v>
      </c>
      <c r="H991" s="198">
        <v>348</v>
      </c>
      <c r="I991" s="175">
        <v>238</v>
      </c>
      <c r="J991" s="415">
        <f t="shared" si="101"/>
        <v>0.6839080459770115</v>
      </c>
    </row>
    <row r="992" spans="1:10" ht="12.75">
      <c r="A992" s="9">
        <v>8</v>
      </c>
      <c r="B992" s="396">
        <v>676</v>
      </c>
      <c r="C992" s="245">
        <v>547</v>
      </c>
      <c r="D992" s="300">
        <v>654</v>
      </c>
      <c r="E992" s="245">
        <v>569</v>
      </c>
      <c r="F992" s="190">
        <v>1711</v>
      </c>
      <c r="G992" s="175">
        <v>152</v>
      </c>
      <c r="H992" s="198">
        <v>1863</v>
      </c>
      <c r="I992" s="175">
        <v>1245</v>
      </c>
      <c r="J992" s="415">
        <f t="shared" si="101"/>
        <v>0.6682769726247987</v>
      </c>
    </row>
    <row r="993" spans="1:10" ht="12.75">
      <c r="A993" s="9">
        <v>9</v>
      </c>
      <c r="B993" s="396">
        <v>505</v>
      </c>
      <c r="C993" s="245">
        <v>349</v>
      </c>
      <c r="D993" s="300">
        <v>422</v>
      </c>
      <c r="E993" s="245">
        <v>430</v>
      </c>
      <c r="F993" s="190">
        <v>1190</v>
      </c>
      <c r="G993" s="175">
        <v>101</v>
      </c>
      <c r="H993" s="198">
        <v>1291</v>
      </c>
      <c r="I993" s="175">
        <v>866</v>
      </c>
      <c r="J993" s="415">
        <f t="shared" si="101"/>
        <v>0.6707978311386522</v>
      </c>
    </row>
    <row r="994" spans="1:10" ht="12.75">
      <c r="A994" s="9">
        <v>10</v>
      </c>
      <c r="B994" s="396">
        <v>88</v>
      </c>
      <c r="C994" s="245">
        <v>59</v>
      </c>
      <c r="D994" s="300">
        <v>78</v>
      </c>
      <c r="E994" s="245">
        <v>69</v>
      </c>
      <c r="F994" s="190">
        <v>215</v>
      </c>
      <c r="G994" s="175">
        <v>11</v>
      </c>
      <c r="H994" s="198">
        <v>226</v>
      </c>
      <c r="I994" s="175">
        <v>148</v>
      </c>
      <c r="J994" s="415">
        <f t="shared" si="101"/>
        <v>0.6548672566371682</v>
      </c>
    </row>
    <row r="995" spans="1:10" ht="12.75">
      <c r="A995" s="32" t="s">
        <v>2</v>
      </c>
      <c r="B995" s="185">
        <f aca="true" t="shared" si="102" ref="B995:I995">SUM(B985:B994)</f>
        <v>4329</v>
      </c>
      <c r="C995" s="185">
        <f t="shared" si="102"/>
        <v>3232</v>
      </c>
      <c r="D995" s="185">
        <f t="shared" si="102"/>
        <v>4262</v>
      </c>
      <c r="E995" s="185">
        <f t="shared" si="102"/>
        <v>3272</v>
      </c>
      <c r="F995" s="185">
        <f t="shared" si="102"/>
        <v>10991</v>
      </c>
      <c r="G995" s="185">
        <f t="shared" si="102"/>
        <v>898</v>
      </c>
      <c r="H995" s="185">
        <f t="shared" si="102"/>
        <v>11889</v>
      </c>
      <c r="I995" s="185">
        <f t="shared" si="102"/>
        <v>7678</v>
      </c>
      <c r="J995" s="410">
        <f>IF(H995&lt;&gt;0,I995/H995,"")</f>
        <v>0.6458070485322567</v>
      </c>
    </row>
    <row r="996" spans="1:10" ht="13.5" thickBot="1">
      <c r="A996" s="78"/>
      <c r="B996" s="293"/>
      <c r="C996" s="293"/>
      <c r="D996" s="293"/>
      <c r="E996" s="293"/>
      <c r="F996" s="203"/>
      <c r="G996" s="203"/>
      <c r="H996" s="203"/>
      <c r="I996" s="203"/>
      <c r="J996" s="431"/>
    </row>
    <row r="997" spans="1:10" ht="13.5" thickBot="1">
      <c r="A997" s="18" t="s">
        <v>96</v>
      </c>
      <c r="B997" s="432"/>
      <c r="C997" s="432"/>
      <c r="D997" s="432"/>
      <c r="E997" s="432"/>
      <c r="F997" s="434"/>
      <c r="G997" s="434"/>
      <c r="H997" s="434"/>
      <c r="I997" s="434"/>
      <c r="J997" s="435"/>
    </row>
    <row r="998" spans="1:10" ht="12.75">
      <c r="A998" s="9">
        <v>1</v>
      </c>
      <c r="B998" s="232">
        <v>372</v>
      </c>
      <c r="C998" s="167">
        <v>186</v>
      </c>
      <c r="D998" s="167">
        <v>303</v>
      </c>
      <c r="E998" s="187">
        <v>154</v>
      </c>
      <c r="F998" s="187">
        <v>684</v>
      </c>
      <c r="G998" s="169">
        <v>40</v>
      </c>
      <c r="H998" s="198">
        <f aca="true" t="shared" si="103" ref="H998:H1003">IF(G998&lt;&gt;0,G998+F998,"")</f>
        <v>724</v>
      </c>
      <c r="I998" s="169">
        <v>468</v>
      </c>
      <c r="J998" s="440">
        <f aca="true" t="shared" si="104" ref="J998:J1004">IF(H998&lt;&gt;0,I998/H998,"")</f>
        <v>0.6464088397790055</v>
      </c>
    </row>
    <row r="999" spans="1:10" ht="12.75">
      <c r="A999" s="9">
        <v>2</v>
      </c>
      <c r="B999" s="257">
        <v>316</v>
      </c>
      <c r="C999" s="173">
        <v>242</v>
      </c>
      <c r="D999" s="173">
        <v>352</v>
      </c>
      <c r="E999" s="189">
        <v>210</v>
      </c>
      <c r="F999" s="189">
        <v>855</v>
      </c>
      <c r="G999" s="175">
        <v>39</v>
      </c>
      <c r="H999" s="198">
        <f t="shared" si="103"/>
        <v>894</v>
      </c>
      <c r="I999" s="175">
        <v>572</v>
      </c>
      <c r="J999" s="441">
        <f t="shared" si="104"/>
        <v>0.639821029082774</v>
      </c>
    </row>
    <row r="1000" spans="1:10" ht="12.75">
      <c r="A1000" s="9">
        <v>3</v>
      </c>
      <c r="B1000" s="257">
        <v>330</v>
      </c>
      <c r="C1000" s="173">
        <v>265</v>
      </c>
      <c r="D1000" s="173">
        <v>340</v>
      </c>
      <c r="E1000" s="189">
        <v>253</v>
      </c>
      <c r="F1000" s="189">
        <v>964</v>
      </c>
      <c r="G1000" s="175">
        <v>72</v>
      </c>
      <c r="H1000" s="198">
        <f t="shared" si="103"/>
        <v>1036</v>
      </c>
      <c r="I1000" s="175">
        <v>603</v>
      </c>
      <c r="J1000" s="441">
        <f t="shared" si="104"/>
        <v>0.582046332046332</v>
      </c>
    </row>
    <row r="1001" spans="1:10" ht="12.75">
      <c r="A1001" s="62">
        <v>4</v>
      </c>
      <c r="B1001" s="257">
        <v>72</v>
      </c>
      <c r="C1001" s="173">
        <v>145</v>
      </c>
      <c r="D1001" s="173">
        <v>107</v>
      </c>
      <c r="E1001" s="189">
        <v>112</v>
      </c>
      <c r="F1001" s="189">
        <v>327</v>
      </c>
      <c r="G1001" s="175">
        <v>16</v>
      </c>
      <c r="H1001" s="198">
        <f t="shared" si="103"/>
        <v>343</v>
      </c>
      <c r="I1001" s="175">
        <v>223</v>
      </c>
      <c r="J1001" s="441">
        <f t="shared" si="104"/>
        <v>0.6501457725947521</v>
      </c>
    </row>
    <row r="1002" spans="1:10" ht="12.75">
      <c r="A1002" s="62">
        <v>5</v>
      </c>
      <c r="B1002" s="257">
        <v>53</v>
      </c>
      <c r="C1002" s="173">
        <v>42</v>
      </c>
      <c r="D1002" s="173">
        <v>38</v>
      </c>
      <c r="E1002" s="189">
        <v>55</v>
      </c>
      <c r="F1002" s="189">
        <v>117</v>
      </c>
      <c r="G1002" s="175">
        <v>10</v>
      </c>
      <c r="H1002" s="198">
        <f t="shared" si="103"/>
        <v>127</v>
      </c>
      <c r="I1002" s="175">
        <v>95</v>
      </c>
      <c r="J1002" s="441">
        <f t="shared" si="104"/>
        <v>0.7480314960629921</v>
      </c>
    </row>
    <row r="1003" spans="1:10" ht="12.75">
      <c r="A1003" s="9">
        <v>6</v>
      </c>
      <c r="B1003" s="257">
        <v>116</v>
      </c>
      <c r="C1003" s="173">
        <v>144</v>
      </c>
      <c r="D1003" s="173">
        <v>166</v>
      </c>
      <c r="E1003" s="189">
        <v>94</v>
      </c>
      <c r="F1003" s="189">
        <v>357</v>
      </c>
      <c r="G1003" s="175">
        <v>39</v>
      </c>
      <c r="H1003" s="198">
        <f t="shared" si="103"/>
        <v>396</v>
      </c>
      <c r="I1003" s="175">
        <v>263</v>
      </c>
      <c r="J1003" s="441">
        <f t="shared" si="104"/>
        <v>0.6641414141414141</v>
      </c>
    </row>
    <row r="1004" spans="1:10" ht="12.75">
      <c r="A1004" s="32" t="s">
        <v>2</v>
      </c>
      <c r="B1004" s="185">
        <f aca="true" t="shared" si="105" ref="B1004:I1004">SUM(B998:B1003)</f>
        <v>1259</v>
      </c>
      <c r="C1004" s="185">
        <f t="shared" si="105"/>
        <v>1024</v>
      </c>
      <c r="D1004" s="185">
        <f t="shared" si="105"/>
        <v>1306</v>
      </c>
      <c r="E1004" s="185">
        <f t="shared" si="105"/>
        <v>878</v>
      </c>
      <c r="F1004" s="185">
        <f t="shared" si="105"/>
        <v>3304</v>
      </c>
      <c r="G1004" s="185">
        <f t="shared" si="105"/>
        <v>216</v>
      </c>
      <c r="H1004" s="185">
        <f t="shared" si="105"/>
        <v>3520</v>
      </c>
      <c r="I1004" s="185">
        <f t="shared" si="105"/>
        <v>2224</v>
      </c>
      <c r="J1004" s="410">
        <f t="shared" si="104"/>
        <v>0.6318181818181818</v>
      </c>
    </row>
    <row r="1005" spans="1:10" ht="13.5" thickBot="1">
      <c r="A1005" s="35"/>
      <c r="B1005" s="293"/>
      <c r="C1005" s="293"/>
      <c r="D1005" s="293"/>
      <c r="E1005" s="293"/>
      <c r="F1005" s="203"/>
      <c r="G1005" s="203"/>
      <c r="H1005" s="203"/>
      <c r="I1005" s="203"/>
      <c r="J1005" s="431"/>
    </row>
    <row r="1006" spans="1:10" ht="13.5" thickBot="1">
      <c r="A1006" s="18" t="s">
        <v>97</v>
      </c>
      <c r="B1006" s="432"/>
      <c r="C1006" s="432"/>
      <c r="D1006" s="432"/>
      <c r="E1006" s="432"/>
      <c r="F1006" s="432"/>
      <c r="G1006" s="432"/>
      <c r="H1006" s="432"/>
      <c r="I1006" s="432"/>
      <c r="J1006" s="433"/>
    </row>
    <row r="1007" spans="1:10" ht="12.75">
      <c r="A1007" s="86" t="s">
        <v>738</v>
      </c>
      <c r="B1007" s="358">
        <v>54</v>
      </c>
      <c r="C1007" s="397">
        <v>45</v>
      </c>
      <c r="D1007" s="398">
        <v>49</v>
      </c>
      <c r="E1007" s="397">
        <v>49</v>
      </c>
      <c r="F1007" s="169">
        <v>145</v>
      </c>
      <c r="G1007" s="169">
        <v>4</v>
      </c>
      <c r="H1007" s="209">
        <v>149</v>
      </c>
      <c r="I1007" s="169">
        <v>99</v>
      </c>
      <c r="J1007" s="440">
        <f aca="true" t="shared" si="106" ref="J1007:J1021">IF(H1007&lt;&gt;0,I1007/H1007,"")</f>
        <v>0.6644295302013423</v>
      </c>
    </row>
    <row r="1008" spans="1:10" ht="12.75">
      <c r="A1008" s="86" t="s">
        <v>546</v>
      </c>
      <c r="B1008" s="359">
        <v>135</v>
      </c>
      <c r="C1008" s="245">
        <v>96</v>
      </c>
      <c r="D1008" s="300">
        <v>147</v>
      </c>
      <c r="E1008" s="245">
        <v>87</v>
      </c>
      <c r="F1008" s="175">
        <v>435</v>
      </c>
      <c r="G1008" s="175">
        <v>16</v>
      </c>
      <c r="H1008" s="198">
        <f aca="true" t="shared" si="107" ref="H1008:H1016">IF(G1008&lt;&gt;0,G1008+F1008,"")</f>
        <v>451</v>
      </c>
      <c r="I1008" s="175">
        <v>240</v>
      </c>
      <c r="J1008" s="441">
        <f t="shared" si="106"/>
        <v>0.532150776053215</v>
      </c>
    </row>
    <row r="1009" spans="1:10" ht="12.75">
      <c r="A1009" s="86" t="s">
        <v>547</v>
      </c>
      <c r="B1009" s="359">
        <v>174</v>
      </c>
      <c r="C1009" s="245">
        <v>210</v>
      </c>
      <c r="D1009" s="300">
        <v>273</v>
      </c>
      <c r="E1009" s="245">
        <v>112</v>
      </c>
      <c r="F1009" s="175">
        <v>726</v>
      </c>
      <c r="G1009" s="175">
        <v>36</v>
      </c>
      <c r="H1009" s="198">
        <f t="shared" si="107"/>
        <v>762</v>
      </c>
      <c r="I1009" s="175">
        <v>393</v>
      </c>
      <c r="J1009" s="441">
        <f t="shared" si="106"/>
        <v>0.515748031496063</v>
      </c>
    </row>
    <row r="1010" spans="1:10" ht="12.75">
      <c r="A1010" s="86" t="s">
        <v>548</v>
      </c>
      <c r="B1010" s="359">
        <v>95</v>
      </c>
      <c r="C1010" s="245">
        <v>97</v>
      </c>
      <c r="D1010" s="300">
        <v>128</v>
      </c>
      <c r="E1010" s="245">
        <v>60</v>
      </c>
      <c r="F1010" s="175">
        <v>359</v>
      </c>
      <c r="G1010" s="175">
        <v>15</v>
      </c>
      <c r="H1010" s="198">
        <f t="shared" si="107"/>
        <v>374</v>
      </c>
      <c r="I1010" s="175">
        <v>200</v>
      </c>
      <c r="J1010" s="441">
        <f t="shared" si="106"/>
        <v>0.5347593582887701</v>
      </c>
    </row>
    <row r="1011" spans="1:10" ht="12.75">
      <c r="A1011" s="86" t="s">
        <v>549</v>
      </c>
      <c r="B1011" s="359">
        <v>262</v>
      </c>
      <c r="C1011" s="245">
        <v>310</v>
      </c>
      <c r="D1011" s="300">
        <v>330</v>
      </c>
      <c r="E1011" s="245">
        <v>241</v>
      </c>
      <c r="F1011" s="175">
        <v>1006</v>
      </c>
      <c r="G1011" s="175">
        <v>54</v>
      </c>
      <c r="H1011" s="198">
        <f t="shared" si="107"/>
        <v>1060</v>
      </c>
      <c r="I1011" s="175">
        <v>581</v>
      </c>
      <c r="J1011" s="441">
        <f t="shared" si="106"/>
        <v>0.5481132075471699</v>
      </c>
    </row>
    <row r="1012" spans="1:10" ht="12.75">
      <c r="A1012" s="86" t="s">
        <v>550</v>
      </c>
      <c r="B1012" s="359">
        <v>383</v>
      </c>
      <c r="C1012" s="245">
        <v>366</v>
      </c>
      <c r="D1012" s="300">
        <v>471</v>
      </c>
      <c r="E1012" s="245">
        <v>286</v>
      </c>
      <c r="F1012" s="175">
        <v>1384</v>
      </c>
      <c r="G1012" s="175">
        <v>87</v>
      </c>
      <c r="H1012" s="198">
        <f t="shared" si="107"/>
        <v>1471</v>
      </c>
      <c r="I1012" s="175">
        <v>768</v>
      </c>
      <c r="J1012" s="441">
        <f t="shared" si="106"/>
        <v>0.522093813732155</v>
      </c>
    </row>
    <row r="1013" spans="1:10" ht="12.75">
      <c r="A1013" s="86" t="s">
        <v>551</v>
      </c>
      <c r="B1013" s="359">
        <v>19</v>
      </c>
      <c r="C1013" s="245">
        <v>42</v>
      </c>
      <c r="D1013" s="300">
        <v>36</v>
      </c>
      <c r="E1013" s="245">
        <v>23</v>
      </c>
      <c r="F1013" s="175">
        <v>82</v>
      </c>
      <c r="G1013" s="175">
        <v>3</v>
      </c>
      <c r="H1013" s="198">
        <f t="shared" si="107"/>
        <v>85</v>
      </c>
      <c r="I1013" s="175">
        <v>63</v>
      </c>
      <c r="J1013" s="441">
        <f t="shared" si="106"/>
        <v>0.7411764705882353</v>
      </c>
    </row>
    <row r="1014" spans="1:10" ht="12.75">
      <c r="A1014" s="86" t="s">
        <v>552</v>
      </c>
      <c r="B1014" s="359">
        <v>95</v>
      </c>
      <c r="C1014" s="245">
        <v>86</v>
      </c>
      <c r="D1014" s="300">
        <v>100</v>
      </c>
      <c r="E1014" s="245">
        <v>79</v>
      </c>
      <c r="F1014" s="175">
        <v>346</v>
      </c>
      <c r="G1014" s="175">
        <v>30</v>
      </c>
      <c r="H1014" s="198">
        <f t="shared" si="107"/>
        <v>376</v>
      </c>
      <c r="I1014" s="175">
        <v>181</v>
      </c>
      <c r="J1014" s="441">
        <f t="shared" si="106"/>
        <v>0.48138297872340424</v>
      </c>
    </row>
    <row r="1015" spans="1:10" ht="12.75">
      <c r="A1015" s="86" t="s">
        <v>553</v>
      </c>
      <c r="B1015" s="359">
        <v>287</v>
      </c>
      <c r="C1015" s="245">
        <v>291</v>
      </c>
      <c r="D1015" s="300">
        <v>314</v>
      </c>
      <c r="E1015" s="245">
        <v>258</v>
      </c>
      <c r="F1015" s="175">
        <v>1051</v>
      </c>
      <c r="G1015" s="175">
        <v>77</v>
      </c>
      <c r="H1015" s="198">
        <f t="shared" si="107"/>
        <v>1128</v>
      </c>
      <c r="I1015" s="175">
        <v>586</v>
      </c>
      <c r="J1015" s="441">
        <f t="shared" si="106"/>
        <v>0.5195035460992907</v>
      </c>
    </row>
    <row r="1016" spans="1:10" ht="12.75">
      <c r="A1016" s="86" t="s">
        <v>739</v>
      </c>
      <c r="B1016" s="359">
        <v>259</v>
      </c>
      <c r="C1016" s="245">
        <v>241</v>
      </c>
      <c r="D1016" s="300">
        <v>243</v>
      </c>
      <c r="E1016" s="245">
        <v>251</v>
      </c>
      <c r="F1016" s="175">
        <v>773</v>
      </c>
      <c r="G1016" s="175">
        <v>42</v>
      </c>
      <c r="H1016" s="198">
        <f t="shared" si="107"/>
        <v>815</v>
      </c>
      <c r="I1016" s="175">
        <v>507</v>
      </c>
      <c r="J1016" s="441">
        <f t="shared" si="106"/>
        <v>0.6220858895705521</v>
      </c>
    </row>
    <row r="1017" spans="1:10" ht="12.75">
      <c r="A1017" s="86" t="s">
        <v>554</v>
      </c>
      <c r="B1017" s="359">
        <v>40</v>
      </c>
      <c r="C1017" s="245">
        <v>32</v>
      </c>
      <c r="D1017" s="300">
        <v>33</v>
      </c>
      <c r="E1017" s="245">
        <v>41</v>
      </c>
      <c r="F1017" s="175">
        <v>98</v>
      </c>
      <c r="G1017" s="175">
        <v>0</v>
      </c>
      <c r="H1017" s="198">
        <v>98</v>
      </c>
      <c r="I1017" s="175">
        <v>74</v>
      </c>
      <c r="J1017" s="441">
        <f t="shared" si="106"/>
        <v>0.7551020408163265</v>
      </c>
    </row>
    <row r="1018" spans="1:10" ht="12.75">
      <c r="A1018" s="86" t="s">
        <v>555</v>
      </c>
      <c r="B1018" s="359">
        <v>27</v>
      </c>
      <c r="C1018" s="245">
        <v>19</v>
      </c>
      <c r="D1018" s="300">
        <v>10</v>
      </c>
      <c r="E1018" s="245">
        <v>30</v>
      </c>
      <c r="F1018" s="175">
        <v>60</v>
      </c>
      <c r="G1018" s="175">
        <v>0</v>
      </c>
      <c r="H1018" s="198">
        <v>60</v>
      </c>
      <c r="I1018" s="175">
        <v>46</v>
      </c>
      <c r="J1018" s="441">
        <f t="shared" si="106"/>
        <v>0.7666666666666667</v>
      </c>
    </row>
    <row r="1019" spans="1:10" ht="12.75">
      <c r="A1019" s="86" t="s">
        <v>556</v>
      </c>
      <c r="B1019" s="359">
        <v>13</v>
      </c>
      <c r="C1019" s="245">
        <v>6</v>
      </c>
      <c r="D1019" s="300">
        <v>10</v>
      </c>
      <c r="E1019" s="245">
        <v>10</v>
      </c>
      <c r="F1019" s="175">
        <v>31</v>
      </c>
      <c r="G1019" s="175">
        <v>0</v>
      </c>
      <c r="H1019" s="198">
        <v>31</v>
      </c>
      <c r="I1019" s="175">
        <v>20</v>
      </c>
      <c r="J1019" s="441">
        <f t="shared" si="106"/>
        <v>0.6451612903225806</v>
      </c>
    </row>
    <row r="1020" spans="1:10" ht="12.75">
      <c r="A1020" s="86" t="s">
        <v>57</v>
      </c>
      <c r="B1020" s="360">
        <v>272</v>
      </c>
      <c r="C1020" s="245">
        <v>297</v>
      </c>
      <c r="D1020" s="300">
        <v>329</v>
      </c>
      <c r="E1020" s="245">
        <v>245</v>
      </c>
      <c r="F1020" s="310"/>
      <c r="G1020" s="310"/>
      <c r="H1020" s="310"/>
      <c r="I1020" s="175">
        <v>586</v>
      </c>
      <c r="J1020" s="459"/>
    </row>
    <row r="1021" spans="1:10" ht="12.75">
      <c r="A1021" s="32" t="s">
        <v>2</v>
      </c>
      <c r="B1021" s="185">
        <f aca="true" t="shared" si="108" ref="B1021:I1021">SUM(B1007:B1020)</f>
        <v>2115</v>
      </c>
      <c r="C1021" s="185">
        <f t="shared" si="108"/>
        <v>2138</v>
      </c>
      <c r="D1021" s="185">
        <f t="shared" si="108"/>
        <v>2473</v>
      </c>
      <c r="E1021" s="185">
        <f t="shared" si="108"/>
        <v>1772</v>
      </c>
      <c r="F1021" s="185">
        <f t="shared" si="108"/>
        <v>6496</v>
      </c>
      <c r="G1021" s="185">
        <f t="shared" si="108"/>
        <v>364</v>
      </c>
      <c r="H1021" s="185">
        <f t="shared" si="108"/>
        <v>6860</v>
      </c>
      <c r="I1021" s="185">
        <f t="shared" si="108"/>
        <v>4344</v>
      </c>
      <c r="J1021" s="410">
        <f t="shared" si="106"/>
        <v>0.6332361516034986</v>
      </c>
    </row>
    <row r="1022" spans="1:10" ht="13.5" thickBot="1">
      <c r="A1022" s="78"/>
      <c r="B1022" s="293"/>
      <c r="C1022" s="293"/>
      <c r="D1022" s="293"/>
      <c r="E1022" s="293"/>
      <c r="F1022" s="203"/>
      <c r="G1022" s="203"/>
      <c r="H1022" s="203"/>
      <c r="I1022" s="203"/>
      <c r="J1022" s="431"/>
    </row>
    <row r="1023" spans="1:10" ht="13.5" thickBot="1">
      <c r="A1023" s="18" t="s">
        <v>98</v>
      </c>
      <c r="B1023" s="432"/>
      <c r="C1023" s="432"/>
      <c r="D1023" s="432"/>
      <c r="E1023" s="432"/>
      <c r="F1023" s="434"/>
      <c r="G1023" s="434"/>
      <c r="H1023" s="434"/>
      <c r="I1023" s="434"/>
      <c r="J1023" s="435"/>
    </row>
    <row r="1024" spans="1:10" ht="12.75">
      <c r="A1024" s="86">
        <v>1</v>
      </c>
      <c r="B1024" s="167">
        <v>231</v>
      </c>
      <c r="C1024" s="169">
        <v>262</v>
      </c>
      <c r="D1024" s="167">
        <v>296</v>
      </c>
      <c r="E1024" s="169">
        <v>196</v>
      </c>
      <c r="F1024" s="169">
        <v>1063</v>
      </c>
      <c r="G1024" s="209">
        <f>19+69</f>
        <v>88</v>
      </c>
      <c r="H1024" s="209">
        <f aca="true" t="shared" si="109" ref="H1024:H1029">IF(G1024&lt;&gt;0,G1024+F1024,"")</f>
        <v>1151</v>
      </c>
      <c r="I1024" s="169">
        <v>645</v>
      </c>
      <c r="J1024" s="415">
        <f aca="true" t="shared" si="110" ref="J1024:J1029">IF(I1024&lt;&gt;0,I1024/H1024,"")</f>
        <v>0.5603822762814944</v>
      </c>
    </row>
    <row r="1025" spans="1:10" ht="12.75">
      <c r="A1025" s="86">
        <v>2</v>
      </c>
      <c r="B1025" s="170">
        <v>133</v>
      </c>
      <c r="C1025" s="172">
        <v>161</v>
      </c>
      <c r="D1025" s="170">
        <v>185</v>
      </c>
      <c r="E1025" s="172">
        <v>110</v>
      </c>
      <c r="F1025" s="175">
        <v>827</v>
      </c>
      <c r="G1025" s="198">
        <f>13+46</f>
        <v>59</v>
      </c>
      <c r="H1025" s="198">
        <f t="shared" si="109"/>
        <v>886</v>
      </c>
      <c r="I1025" s="175">
        <v>301</v>
      </c>
      <c r="J1025" s="415">
        <f t="shared" si="110"/>
        <v>0.3397291196388262</v>
      </c>
    </row>
    <row r="1026" spans="1:10" ht="12.75">
      <c r="A1026" s="86">
        <v>3</v>
      </c>
      <c r="B1026" s="170">
        <v>83</v>
      </c>
      <c r="C1026" s="172">
        <v>103</v>
      </c>
      <c r="D1026" s="170">
        <v>136</v>
      </c>
      <c r="E1026" s="172">
        <v>50</v>
      </c>
      <c r="F1026" s="175">
        <v>565</v>
      </c>
      <c r="G1026" s="198">
        <f>16+37</f>
        <v>53</v>
      </c>
      <c r="H1026" s="198">
        <f t="shared" si="109"/>
        <v>618</v>
      </c>
      <c r="I1026" s="175">
        <v>191</v>
      </c>
      <c r="J1026" s="415">
        <f t="shared" si="110"/>
        <v>0.30906148867313915</v>
      </c>
    </row>
    <row r="1027" spans="1:10" ht="12.75">
      <c r="A1027" s="86">
        <v>4</v>
      </c>
      <c r="B1027" s="170">
        <v>161</v>
      </c>
      <c r="C1027" s="172">
        <v>210</v>
      </c>
      <c r="D1027" s="170">
        <v>285</v>
      </c>
      <c r="E1027" s="172">
        <v>95</v>
      </c>
      <c r="F1027" s="175">
        <v>906</v>
      </c>
      <c r="G1027" s="198">
        <f>14+82</f>
        <v>96</v>
      </c>
      <c r="H1027" s="198">
        <f t="shared" si="109"/>
        <v>1002</v>
      </c>
      <c r="I1027" s="175">
        <v>383</v>
      </c>
      <c r="J1027" s="415">
        <f t="shared" si="110"/>
        <v>0.38223552894211577</v>
      </c>
    </row>
    <row r="1028" spans="1:10" ht="12.75">
      <c r="A1028" s="86">
        <v>5</v>
      </c>
      <c r="B1028" s="170">
        <v>121</v>
      </c>
      <c r="C1028" s="172">
        <v>161</v>
      </c>
      <c r="D1028" s="170">
        <v>218</v>
      </c>
      <c r="E1028" s="172">
        <v>68</v>
      </c>
      <c r="F1028" s="175">
        <v>820</v>
      </c>
      <c r="G1028" s="198">
        <f>15+58</f>
        <v>73</v>
      </c>
      <c r="H1028" s="198">
        <f t="shared" si="109"/>
        <v>893</v>
      </c>
      <c r="I1028" s="175">
        <v>292</v>
      </c>
      <c r="J1028" s="415">
        <f t="shared" si="110"/>
        <v>0.3269876819708847</v>
      </c>
    </row>
    <row r="1029" spans="1:10" ht="12.75">
      <c r="A1029" s="86">
        <v>6</v>
      </c>
      <c r="B1029" s="170">
        <v>161</v>
      </c>
      <c r="C1029" s="172">
        <v>269</v>
      </c>
      <c r="D1029" s="170">
        <v>313</v>
      </c>
      <c r="E1029" s="172">
        <v>123</v>
      </c>
      <c r="F1029" s="175">
        <v>979</v>
      </c>
      <c r="G1029" s="198">
        <f>23+88</f>
        <v>111</v>
      </c>
      <c r="H1029" s="198">
        <f t="shared" si="109"/>
        <v>1090</v>
      </c>
      <c r="I1029" s="175">
        <v>442</v>
      </c>
      <c r="J1029" s="415">
        <f t="shared" si="110"/>
        <v>0.4055045871559633</v>
      </c>
    </row>
    <row r="1030" spans="1:10" ht="12.75">
      <c r="A1030" s="86">
        <v>7</v>
      </c>
      <c r="B1030" s="170">
        <v>180</v>
      </c>
      <c r="C1030" s="172">
        <v>272</v>
      </c>
      <c r="D1030" s="170">
        <v>293</v>
      </c>
      <c r="E1030" s="172">
        <v>157</v>
      </c>
      <c r="F1030" s="175">
        <v>1014</v>
      </c>
      <c r="G1030" s="198">
        <f>22+70</f>
        <v>92</v>
      </c>
      <c r="H1030" s="198">
        <f>IF(G1030&lt;&gt;0,G1030+F1030,"")</f>
        <v>1106</v>
      </c>
      <c r="I1030" s="175">
        <v>464</v>
      </c>
      <c r="J1030" s="415">
        <f>IF(I1030&lt;&gt;0,I1030/H1030,"")</f>
        <v>0.41952983725135623</v>
      </c>
    </row>
    <row r="1031" spans="1:10" ht="12.75">
      <c r="A1031" s="86" t="s">
        <v>57</v>
      </c>
      <c r="B1031" s="178">
        <v>789</v>
      </c>
      <c r="C1031" s="180">
        <v>1403</v>
      </c>
      <c r="D1031" s="178">
        <v>1670</v>
      </c>
      <c r="E1031" s="180">
        <v>569</v>
      </c>
      <c r="F1031" s="199"/>
      <c r="G1031" s="199"/>
      <c r="H1031" s="200"/>
      <c r="I1031" s="175">
        <v>2393</v>
      </c>
      <c r="J1031" s="414"/>
    </row>
    <row r="1032" spans="1:10" ht="12.75">
      <c r="A1032" s="32" t="s">
        <v>2</v>
      </c>
      <c r="B1032" s="185">
        <f aca="true" t="shared" si="111" ref="B1032:I1032">SUM(B1024:B1031)</f>
        <v>1859</v>
      </c>
      <c r="C1032" s="185">
        <f t="shared" si="111"/>
        <v>2841</v>
      </c>
      <c r="D1032" s="185">
        <f t="shared" si="111"/>
        <v>3396</v>
      </c>
      <c r="E1032" s="185">
        <f t="shared" si="111"/>
        <v>1368</v>
      </c>
      <c r="F1032" s="185">
        <f t="shared" si="111"/>
        <v>6174</v>
      </c>
      <c r="G1032" s="185">
        <f t="shared" si="111"/>
        <v>572</v>
      </c>
      <c r="H1032" s="185">
        <f t="shared" si="111"/>
        <v>6746</v>
      </c>
      <c r="I1032" s="185">
        <f t="shared" si="111"/>
        <v>5111</v>
      </c>
      <c r="J1032" s="410">
        <f>IF(H1032&lt;&gt;0,I1032/H1032,"")</f>
        <v>0.7576341535724874</v>
      </c>
    </row>
    <row r="1033" spans="1:10" ht="13.5" thickBot="1">
      <c r="A1033" s="35"/>
      <c r="B1033" s="293"/>
      <c r="C1033" s="293"/>
      <c r="D1033" s="293"/>
      <c r="E1033" s="293"/>
      <c r="F1033" s="203"/>
      <c r="G1033" s="203"/>
      <c r="H1033" s="203"/>
      <c r="I1033" s="203"/>
      <c r="J1033" s="431"/>
    </row>
    <row r="1034" spans="1:10" ht="13.5" thickBot="1">
      <c r="A1034" s="18" t="s">
        <v>139</v>
      </c>
      <c r="B1034" s="432"/>
      <c r="C1034" s="432"/>
      <c r="D1034" s="432"/>
      <c r="E1034" s="432"/>
      <c r="F1034" s="432"/>
      <c r="G1034" s="432"/>
      <c r="H1034" s="432"/>
      <c r="I1034" s="432"/>
      <c r="J1034" s="433"/>
    </row>
    <row r="1035" spans="1:10" ht="12.75">
      <c r="A1035" s="9" t="s">
        <v>173</v>
      </c>
      <c r="B1035" s="232">
        <v>223</v>
      </c>
      <c r="C1035" s="167">
        <v>211</v>
      </c>
      <c r="D1035" s="167">
        <v>221</v>
      </c>
      <c r="E1035" s="187">
        <v>212</v>
      </c>
      <c r="F1035" s="187">
        <v>673</v>
      </c>
      <c r="G1035" s="169">
        <v>72</v>
      </c>
      <c r="H1035" s="197">
        <f aca="true" t="shared" si="112" ref="H1035:H1081">IF(G1035&lt;&gt;0,G1035+F1035,"")</f>
        <v>745</v>
      </c>
      <c r="I1035" s="169">
        <v>438</v>
      </c>
      <c r="J1035" s="440">
        <f aca="true" t="shared" si="113" ref="J1035:J1082">IF(H1035&lt;&gt;0,I1035/H1035,"")</f>
        <v>0.5879194630872483</v>
      </c>
    </row>
    <row r="1036" spans="1:10" ht="12.75">
      <c r="A1036" s="9" t="s">
        <v>172</v>
      </c>
      <c r="B1036" s="257">
        <v>241</v>
      </c>
      <c r="C1036" s="173">
        <v>252</v>
      </c>
      <c r="D1036" s="173">
        <v>246</v>
      </c>
      <c r="E1036" s="189">
        <v>246</v>
      </c>
      <c r="F1036" s="189">
        <v>819</v>
      </c>
      <c r="G1036" s="175">
        <v>75</v>
      </c>
      <c r="H1036" s="243">
        <f t="shared" si="112"/>
        <v>894</v>
      </c>
      <c r="I1036" s="175">
        <v>497</v>
      </c>
      <c r="J1036" s="441">
        <f t="shared" si="113"/>
        <v>0.5559284116331096</v>
      </c>
    </row>
    <row r="1037" spans="1:10" ht="12.75">
      <c r="A1037" s="9" t="s">
        <v>174</v>
      </c>
      <c r="B1037" s="257">
        <v>182</v>
      </c>
      <c r="C1037" s="173">
        <v>216</v>
      </c>
      <c r="D1037" s="173">
        <v>212</v>
      </c>
      <c r="E1037" s="189">
        <v>184</v>
      </c>
      <c r="F1037" s="189">
        <v>651</v>
      </c>
      <c r="G1037" s="175">
        <v>69</v>
      </c>
      <c r="H1037" s="243">
        <f t="shared" si="112"/>
        <v>720</v>
      </c>
      <c r="I1037" s="175">
        <v>402</v>
      </c>
      <c r="J1037" s="441">
        <f t="shared" si="113"/>
        <v>0.5583333333333333</v>
      </c>
    </row>
    <row r="1038" spans="1:10" ht="12.75">
      <c r="A1038" s="9" t="s">
        <v>175</v>
      </c>
      <c r="B1038" s="257">
        <v>158</v>
      </c>
      <c r="C1038" s="173">
        <v>170</v>
      </c>
      <c r="D1038" s="173">
        <v>206</v>
      </c>
      <c r="E1038" s="189">
        <v>122</v>
      </c>
      <c r="F1038" s="189">
        <v>606</v>
      </c>
      <c r="G1038" s="175">
        <v>58</v>
      </c>
      <c r="H1038" s="243">
        <f t="shared" si="112"/>
        <v>664</v>
      </c>
      <c r="I1038" s="175">
        <v>331</v>
      </c>
      <c r="J1038" s="441">
        <f t="shared" si="113"/>
        <v>0.49849397590361444</v>
      </c>
    </row>
    <row r="1039" spans="1:10" ht="12.75">
      <c r="A1039" s="9" t="s">
        <v>176</v>
      </c>
      <c r="B1039" s="257">
        <v>190</v>
      </c>
      <c r="C1039" s="173">
        <v>190</v>
      </c>
      <c r="D1039" s="173">
        <v>248</v>
      </c>
      <c r="E1039" s="189">
        <v>132</v>
      </c>
      <c r="F1039" s="189">
        <v>665</v>
      </c>
      <c r="G1039" s="175">
        <v>84</v>
      </c>
      <c r="H1039" s="243">
        <f t="shared" si="112"/>
        <v>749</v>
      </c>
      <c r="I1039" s="175">
        <v>389</v>
      </c>
      <c r="J1039" s="441">
        <f t="shared" si="113"/>
        <v>0.5193591455273698</v>
      </c>
    </row>
    <row r="1040" spans="1:10" ht="12.75">
      <c r="A1040" s="62" t="s">
        <v>177</v>
      </c>
      <c r="B1040" s="257">
        <v>175</v>
      </c>
      <c r="C1040" s="173">
        <v>114</v>
      </c>
      <c r="D1040" s="173">
        <v>157</v>
      </c>
      <c r="E1040" s="189">
        <v>132</v>
      </c>
      <c r="F1040" s="189">
        <v>513</v>
      </c>
      <c r="G1040" s="175">
        <v>34</v>
      </c>
      <c r="H1040" s="243">
        <f t="shared" si="112"/>
        <v>547</v>
      </c>
      <c r="I1040" s="175">
        <v>292</v>
      </c>
      <c r="J1040" s="441">
        <f t="shared" si="113"/>
        <v>0.5338208409506399</v>
      </c>
    </row>
    <row r="1041" spans="1:10" ht="12.75">
      <c r="A1041" s="9" t="s">
        <v>178</v>
      </c>
      <c r="B1041" s="257">
        <v>122</v>
      </c>
      <c r="C1041" s="173">
        <v>150</v>
      </c>
      <c r="D1041" s="173">
        <v>133</v>
      </c>
      <c r="E1041" s="189">
        <v>138</v>
      </c>
      <c r="F1041" s="189">
        <v>450</v>
      </c>
      <c r="G1041" s="175">
        <v>32</v>
      </c>
      <c r="H1041" s="243">
        <f t="shared" si="112"/>
        <v>482</v>
      </c>
      <c r="I1041" s="175">
        <v>274</v>
      </c>
      <c r="J1041" s="441">
        <f t="shared" si="113"/>
        <v>0.5684647302904564</v>
      </c>
    </row>
    <row r="1042" spans="1:10" ht="12.75">
      <c r="A1042" s="9" t="s">
        <v>179</v>
      </c>
      <c r="B1042" s="257">
        <v>233</v>
      </c>
      <c r="C1042" s="173">
        <v>260</v>
      </c>
      <c r="D1042" s="173">
        <v>258</v>
      </c>
      <c r="E1042" s="189">
        <v>234</v>
      </c>
      <c r="F1042" s="189">
        <v>874</v>
      </c>
      <c r="G1042" s="175">
        <v>100</v>
      </c>
      <c r="H1042" s="243">
        <f t="shared" si="112"/>
        <v>974</v>
      </c>
      <c r="I1042" s="175">
        <v>508</v>
      </c>
      <c r="J1042" s="441">
        <f t="shared" si="113"/>
        <v>0.5215605749486653</v>
      </c>
    </row>
    <row r="1043" spans="1:10" ht="12.75">
      <c r="A1043" s="9" t="s">
        <v>180</v>
      </c>
      <c r="B1043" s="257">
        <v>235</v>
      </c>
      <c r="C1043" s="173">
        <v>199</v>
      </c>
      <c r="D1043" s="173">
        <v>244</v>
      </c>
      <c r="E1043" s="189">
        <v>191</v>
      </c>
      <c r="F1043" s="189">
        <v>851</v>
      </c>
      <c r="G1043" s="175">
        <v>85</v>
      </c>
      <c r="H1043" s="243">
        <f t="shared" si="112"/>
        <v>936</v>
      </c>
      <c r="I1043" s="175">
        <v>439</v>
      </c>
      <c r="J1043" s="441">
        <f t="shared" si="113"/>
        <v>0.469017094017094</v>
      </c>
    </row>
    <row r="1044" spans="1:10" ht="12.75">
      <c r="A1044" s="9" t="s">
        <v>181</v>
      </c>
      <c r="B1044" s="257">
        <v>217</v>
      </c>
      <c r="C1044" s="173">
        <v>259</v>
      </c>
      <c r="D1044" s="173">
        <v>248</v>
      </c>
      <c r="E1044" s="189">
        <v>225</v>
      </c>
      <c r="F1044" s="189">
        <v>858</v>
      </c>
      <c r="G1044" s="175">
        <v>76</v>
      </c>
      <c r="H1044" s="243">
        <f t="shared" si="112"/>
        <v>934</v>
      </c>
      <c r="I1044" s="175">
        <v>480</v>
      </c>
      <c r="J1044" s="441">
        <f t="shared" si="113"/>
        <v>0.5139186295503212</v>
      </c>
    </row>
    <row r="1045" spans="1:10" ht="12.75">
      <c r="A1045" s="9" t="s">
        <v>182</v>
      </c>
      <c r="B1045" s="257">
        <v>220</v>
      </c>
      <c r="C1045" s="173">
        <v>255</v>
      </c>
      <c r="D1045" s="173">
        <v>261</v>
      </c>
      <c r="E1045" s="189">
        <v>212</v>
      </c>
      <c r="F1045" s="189">
        <v>882</v>
      </c>
      <c r="G1045" s="175">
        <v>55</v>
      </c>
      <c r="H1045" s="243">
        <f t="shared" si="112"/>
        <v>937</v>
      </c>
      <c r="I1045" s="175">
        <v>484</v>
      </c>
      <c r="J1045" s="441">
        <f t="shared" si="113"/>
        <v>0.5165421558164355</v>
      </c>
    </row>
    <row r="1046" spans="1:10" ht="12.75">
      <c r="A1046" s="9" t="s">
        <v>183</v>
      </c>
      <c r="B1046" s="257">
        <v>146</v>
      </c>
      <c r="C1046" s="173">
        <v>160</v>
      </c>
      <c r="D1046" s="173">
        <v>158</v>
      </c>
      <c r="E1046" s="189">
        <v>146</v>
      </c>
      <c r="F1046" s="189">
        <v>521</v>
      </c>
      <c r="G1046" s="175">
        <v>30</v>
      </c>
      <c r="H1046" s="243">
        <f t="shared" si="112"/>
        <v>551</v>
      </c>
      <c r="I1046" s="175">
        <v>309</v>
      </c>
      <c r="J1046" s="441">
        <f t="shared" si="113"/>
        <v>0.5607985480943739</v>
      </c>
    </row>
    <row r="1047" spans="1:10" ht="12.75">
      <c r="A1047" s="9" t="s">
        <v>184</v>
      </c>
      <c r="B1047" s="257">
        <v>207</v>
      </c>
      <c r="C1047" s="173">
        <v>279</v>
      </c>
      <c r="D1047" s="173">
        <v>278</v>
      </c>
      <c r="E1047" s="189">
        <v>211</v>
      </c>
      <c r="F1047" s="189">
        <v>863</v>
      </c>
      <c r="G1047" s="175">
        <v>104</v>
      </c>
      <c r="H1047" s="243">
        <f t="shared" si="112"/>
        <v>967</v>
      </c>
      <c r="I1047" s="175">
        <v>495</v>
      </c>
      <c r="J1047" s="441">
        <f t="shared" si="113"/>
        <v>0.5118924508790073</v>
      </c>
    </row>
    <row r="1048" spans="1:10" ht="12.75">
      <c r="A1048" s="9" t="s">
        <v>185</v>
      </c>
      <c r="B1048" s="257">
        <v>186</v>
      </c>
      <c r="C1048" s="173">
        <v>239</v>
      </c>
      <c r="D1048" s="173">
        <v>210</v>
      </c>
      <c r="E1048" s="189">
        <v>208</v>
      </c>
      <c r="F1048" s="189">
        <v>819</v>
      </c>
      <c r="G1048" s="175">
        <v>55</v>
      </c>
      <c r="H1048" s="243">
        <f t="shared" si="112"/>
        <v>874</v>
      </c>
      <c r="I1048" s="175">
        <v>434</v>
      </c>
      <c r="J1048" s="441">
        <f t="shared" si="113"/>
        <v>0.4965675057208238</v>
      </c>
    </row>
    <row r="1049" spans="1:10" ht="12.75">
      <c r="A1049" s="9" t="s">
        <v>186</v>
      </c>
      <c r="B1049" s="257">
        <v>239</v>
      </c>
      <c r="C1049" s="173">
        <v>329</v>
      </c>
      <c r="D1049" s="173">
        <v>283</v>
      </c>
      <c r="E1049" s="189">
        <v>285</v>
      </c>
      <c r="F1049" s="189">
        <v>1090</v>
      </c>
      <c r="G1049" s="175">
        <v>93</v>
      </c>
      <c r="H1049" s="243">
        <f t="shared" si="112"/>
        <v>1183</v>
      </c>
      <c r="I1049" s="175">
        <v>576</v>
      </c>
      <c r="J1049" s="441">
        <f t="shared" si="113"/>
        <v>0.48689771766694845</v>
      </c>
    </row>
    <row r="1050" spans="1:10" ht="12.75">
      <c r="A1050" s="9" t="s">
        <v>430</v>
      </c>
      <c r="B1050" s="257">
        <v>205</v>
      </c>
      <c r="C1050" s="173">
        <v>222</v>
      </c>
      <c r="D1050" s="173">
        <v>203</v>
      </c>
      <c r="E1050" s="189">
        <v>223</v>
      </c>
      <c r="F1050" s="189">
        <v>769</v>
      </c>
      <c r="G1050" s="175">
        <v>79</v>
      </c>
      <c r="H1050" s="243">
        <f t="shared" si="112"/>
        <v>848</v>
      </c>
      <c r="I1050" s="175">
        <v>430</v>
      </c>
      <c r="J1050" s="441">
        <f t="shared" si="113"/>
        <v>0.5070754716981132</v>
      </c>
    </row>
    <row r="1051" spans="1:10" ht="12.75">
      <c r="A1051" s="9" t="s">
        <v>187</v>
      </c>
      <c r="B1051" s="257">
        <v>81</v>
      </c>
      <c r="C1051" s="173">
        <v>104</v>
      </c>
      <c r="D1051" s="173">
        <v>85</v>
      </c>
      <c r="E1051" s="189">
        <v>99</v>
      </c>
      <c r="F1051" s="189">
        <v>344</v>
      </c>
      <c r="G1051" s="175">
        <v>44</v>
      </c>
      <c r="H1051" s="243">
        <f t="shared" si="112"/>
        <v>388</v>
      </c>
      <c r="I1051" s="175">
        <v>186</v>
      </c>
      <c r="J1051" s="441">
        <f t="shared" si="113"/>
        <v>0.4793814432989691</v>
      </c>
    </row>
    <row r="1052" spans="1:10" ht="12.75">
      <c r="A1052" s="9" t="s">
        <v>188</v>
      </c>
      <c r="B1052" s="257">
        <v>84</v>
      </c>
      <c r="C1052" s="173">
        <v>153</v>
      </c>
      <c r="D1052" s="173">
        <v>136</v>
      </c>
      <c r="E1052" s="189">
        <v>98</v>
      </c>
      <c r="F1052" s="189">
        <v>360</v>
      </c>
      <c r="G1052" s="175">
        <v>44</v>
      </c>
      <c r="H1052" s="243">
        <f t="shared" si="112"/>
        <v>404</v>
      </c>
      <c r="I1052" s="175">
        <v>239</v>
      </c>
      <c r="J1052" s="441">
        <f t="shared" si="113"/>
        <v>0.5915841584158416</v>
      </c>
    </row>
    <row r="1053" spans="1:10" ht="12.75">
      <c r="A1053" s="9" t="s">
        <v>189</v>
      </c>
      <c r="B1053" s="257">
        <v>210</v>
      </c>
      <c r="C1053" s="173">
        <v>193</v>
      </c>
      <c r="D1053" s="173">
        <v>291</v>
      </c>
      <c r="E1053" s="189">
        <v>116</v>
      </c>
      <c r="F1053" s="189">
        <v>875</v>
      </c>
      <c r="G1053" s="175">
        <v>154</v>
      </c>
      <c r="H1053" s="243">
        <f t="shared" si="112"/>
        <v>1029</v>
      </c>
      <c r="I1053" s="175">
        <v>415</v>
      </c>
      <c r="J1053" s="441">
        <f t="shared" si="113"/>
        <v>0.4033041788143829</v>
      </c>
    </row>
    <row r="1054" spans="1:10" ht="12.75">
      <c r="A1054" s="9" t="s">
        <v>190</v>
      </c>
      <c r="B1054" s="257">
        <v>188</v>
      </c>
      <c r="C1054" s="173">
        <v>209</v>
      </c>
      <c r="D1054" s="173">
        <v>250</v>
      </c>
      <c r="E1054" s="189">
        <v>148</v>
      </c>
      <c r="F1054" s="189">
        <v>807</v>
      </c>
      <c r="G1054" s="175">
        <v>132</v>
      </c>
      <c r="H1054" s="243">
        <f t="shared" si="112"/>
        <v>939</v>
      </c>
      <c r="I1054" s="175">
        <v>407</v>
      </c>
      <c r="J1054" s="441">
        <f t="shared" si="113"/>
        <v>0.4334398296059638</v>
      </c>
    </row>
    <row r="1055" spans="1:10" ht="12.75">
      <c r="A1055" s="9" t="s">
        <v>191</v>
      </c>
      <c r="B1055" s="257">
        <v>229</v>
      </c>
      <c r="C1055" s="173">
        <v>213</v>
      </c>
      <c r="D1055" s="173">
        <v>313</v>
      </c>
      <c r="E1055" s="189">
        <v>128</v>
      </c>
      <c r="F1055" s="189">
        <v>877</v>
      </c>
      <c r="G1055" s="175">
        <v>121</v>
      </c>
      <c r="H1055" s="243">
        <f t="shared" si="112"/>
        <v>998</v>
      </c>
      <c r="I1055" s="175">
        <v>451</v>
      </c>
      <c r="J1055" s="441">
        <f t="shared" si="113"/>
        <v>0.45190380761523047</v>
      </c>
    </row>
    <row r="1056" spans="1:10" ht="12.75">
      <c r="A1056" s="9" t="s">
        <v>192</v>
      </c>
      <c r="B1056" s="257">
        <v>157</v>
      </c>
      <c r="C1056" s="173">
        <v>246</v>
      </c>
      <c r="D1056" s="173">
        <v>269</v>
      </c>
      <c r="E1056" s="189">
        <v>140</v>
      </c>
      <c r="F1056" s="189">
        <v>848</v>
      </c>
      <c r="G1056" s="175">
        <v>110</v>
      </c>
      <c r="H1056" s="243">
        <f t="shared" si="112"/>
        <v>958</v>
      </c>
      <c r="I1056" s="175">
        <v>418</v>
      </c>
      <c r="J1056" s="441">
        <f t="shared" si="113"/>
        <v>0.4363256784968685</v>
      </c>
    </row>
    <row r="1057" spans="1:10" ht="12.75">
      <c r="A1057" s="9" t="s">
        <v>193</v>
      </c>
      <c r="B1057" s="257">
        <v>190</v>
      </c>
      <c r="C1057" s="173">
        <v>252</v>
      </c>
      <c r="D1057" s="173">
        <v>261</v>
      </c>
      <c r="E1057" s="189">
        <v>182</v>
      </c>
      <c r="F1057" s="189">
        <v>808</v>
      </c>
      <c r="G1057" s="175">
        <v>96</v>
      </c>
      <c r="H1057" s="243">
        <f t="shared" si="112"/>
        <v>904</v>
      </c>
      <c r="I1057" s="175">
        <v>450</v>
      </c>
      <c r="J1057" s="441">
        <f t="shared" si="113"/>
        <v>0.497787610619469</v>
      </c>
    </row>
    <row r="1058" spans="1:10" ht="12.75">
      <c r="A1058" s="9" t="s">
        <v>194</v>
      </c>
      <c r="B1058" s="257">
        <v>185</v>
      </c>
      <c r="C1058" s="173">
        <v>273</v>
      </c>
      <c r="D1058" s="173">
        <v>266</v>
      </c>
      <c r="E1058" s="189">
        <v>187</v>
      </c>
      <c r="F1058" s="189">
        <v>894</v>
      </c>
      <c r="G1058" s="175">
        <v>81</v>
      </c>
      <c r="H1058" s="243">
        <f t="shared" si="112"/>
        <v>975</v>
      </c>
      <c r="I1058" s="175">
        <v>461</v>
      </c>
      <c r="J1058" s="441">
        <f t="shared" si="113"/>
        <v>0.4728205128205128</v>
      </c>
    </row>
    <row r="1059" spans="1:10" ht="12.75">
      <c r="A1059" s="9" t="s">
        <v>195</v>
      </c>
      <c r="B1059" s="257">
        <v>180</v>
      </c>
      <c r="C1059" s="173">
        <v>217</v>
      </c>
      <c r="D1059" s="173">
        <v>275</v>
      </c>
      <c r="E1059" s="189">
        <v>123</v>
      </c>
      <c r="F1059" s="189">
        <v>900</v>
      </c>
      <c r="G1059" s="175">
        <v>109</v>
      </c>
      <c r="H1059" s="243">
        <f t="shared" si="112"/>
        <v>1009</v>
      </c>
      <c r="I1059" s="175">
        <v>403</v>
      </c>
      <c r="J1059" s="441">
        <f t="shared" si="113"/>
        <v>0.3994053518334985</v>
      </c>
    </row>
    <row r="1060" spans="1:10" ht="12.75">
      <c r="A1060" s="9" t="s">
        <v>196</v>
      </c>
      <c r="B1060" s="257">
        <v>175</v>
      </c>
      <c r="C1060" s="173">
        <v>223</v>
      </c>
      <c r="D1060" s="173">
        <v>237</v>
      </c>
      <c r="E1060" s="189">
        <v>163</v>
      </c>
      <c r="F1060" s="189">
        <v>800</v>
      </c>
      <c r="G1060" s="175">
        <v>69</v>
      </c>
      <c r="H1060" s="243">
        <f t="shared" si="112"/>
        <v>869</v>
      </c>
      <c r="I1060" s="175">
        <v>411</v>
      </c>
      <c r="J1060" s="441">
        <f t="shared" si="113"/>
        <v>0.47295742232451093</v>
      </c>
    </row>
    <row r="1061" spans="1:10" ht="12.75">
      <c r="A1061" s="9" t="s">
        <v>197</v>
      </c>
      <c r="B1061" s="257">
        <v>225</v>
      </c>
      <c r="C1061" s="173">
        <v>324</v>
      </c>
      <c r="D1061" s="173">
        <v>332</v>
      </c>
      <c r="E1061" s="189">
        <v>217</v>
      </c>
      <c r="F1061" s="189">
        <v>983</v>
      </c>
      <c r="G1061" s="175">
        <v>124</v>
      </c>
      <c r="H1061" s="243">
        <f t="shared" si="112"/>
        <v>1107</v>
      </c>
      <c r="I1061" s="175">
        <v>552</v>
      </c>
      <c r="J1061" s="441">
        <f t="shared" si="113"/>
        <v>0.4986449864498645</v>
      </c>
    </row>
    <row r="1062" spans="1:10" ht="12.75">
      <c r="A1062" s="9" t="s">
        <v>198</v>
      </c>
      <c r="B1062" s="257">
        <v>149</v>
      </c>
      <c r="C1062" s="173">
        <v>209</v>
      </c>
      <c r="D1062" s="173">
        <v>220</v>
      </c>
      <c r="E1062" s="189">
        <v>134</v>
      </c>
      <c r="F1062" s="189">
        <v>713</v>
      </c>
      <c r="G1062" s="175">
        <v>90</v>
      </c>
      <c r="H1062" s="243">
        <f t="shared" si="112"/>
        <v>803</v>
      </c>
      <c r="I1062" s="175">
        <v>363</v>
      </c>
      <c r="J1062" s="441">
        <f t="shared" si="113"/>
        <v>0.4520547945205479</v>
      </c>
    </row>
    <row r="1063" spans="1:10" ht="12.75">
      <c r="A1063" s="9" t="s">
        <v>199</v>
      </c>
      <c r="B1063" s="257">
        <v>173</v>
      </c>
      <c r="C1063" s="173">
        <v>245</v>
      </c>
      <c r="D1063" s="173">
        <v>240</v>
      </c>
      <c r="E1063" s="189">
        <v>180</v>
      </c>
      <c r="F1063" s="189">
        <v>912</v>
      </c>
      <c r="G1063" s="175">
        <v>83</v>
      </c>
      <c r="H1063" s="243">
        <f t="shared" si="112"/>
        <v>995</v>
      </c>
      <c r="I1063" s="175">
        <v>426</v>
      </c>
      <c r="J1063" s="441">
        <f t="shared" si="113"/>
        <v>0.42814070351758793</v>
      </c>
    </row>
    <row r="1064" spans="1:10" ht="12.75">
      <c r="A1064" s="9" t="s">
        <v>200</v>
      </c>
      <c r="B1064" s="257">
        <v>198</v>
      </c>
      <c r="C1064" s="173">
        <v>226</v>
      </c>
      <c r="D1064" s="173">
        <v>247</v>
      </c>
      <c r="E1064" s="189">
        <v>179</v>
      </c>
      <c r="F1064" s="189">
        <v>871</v>
      </c>
      <c r="G1064" s="175">
        <v>84</v>
      </c>
      <c r="H1064" s="243">
        <f t="shared" si="112"/>
        <v>955</v>
      </c>
      <c r="I1064" s="175">
        <v>440</v>
      </c>
      <c r="J1064" s="441">
        <f t="shared" si="113"/>
        <v>0.4607329842931937</v>
      </c>
    </row>
    <row r="1065" spans="1:10" ht="12.75">
      <c r="A1065" s="9" t="s">
        <v>201</v>
      </c>
      <c r="B1065" s="257">
        <v>211</v>
      </c>
      <c r="C1065" s="173">
        <v>255</v>
      </c>
      <c r="D1065" s="173">
        <v>278</v>
      </c>
      <c r="E1065" s="189">
        <v>191</v>
      </c>
      <c r="F1065" s="189">
        <v>1044</v>
      </c>
      <c r="G1065" s="175">
        <v>69</v>
      </c>
      <c r="H1065" s="243">
        <f t="shared" si="112"/>
        <v>1113</v>
      </c>
      <c r="I1065" s="175">
        <v>474</v>
      </c>
      <c r="J1065" s="441">
        <f t="shared" si="113"/>
        <v>0.42587601078167114</v>
      </c>
    </row>
    <row r="1066" spans="1:10" ht="12.75">
      <c r="A1066" s="9" t="s">
        <v>202</v>
      </c>
      <c r="B1066" s="257">
        <v>205</v>
      </c>
      <c r="C1066" s="173">
        <v>263</v>
      </c>
      <c r="D1066" s="173">
        <v>304</v>
      </c>
      <c r="E1066" s="189">
        <v>159</v>
      </c>
      <c r="F1066" s="189">
        <v>970</v>
      </c>
      <c r="G1066" s="175">
        <v>141</v>
      </c>
      <c r="H1066" s="243">
        <f t="shared" si="112"/>
        <v>1111</v>
      </c>
      <c r="I1066" s="175">
        <v>483</v>
      </c>
      <c r="J1066" s="441">
        <f t="shared" si="113"/>
        <v>0.43474347434743477</v>
      </c>
    </row>
    <row r="1067" spans="1:10" ht="12.75">
      <c r="A1067" s="9" t="s">
        <v>203</v>
      </c>
      <c r="B1067" s="257">
        <v>102</v>
      </c>
      <c r="C1067" s="173">
        <v>149</v>
      </c>
      <c r="D1067" s="173">
        <v>148</v>
      </c>
      <c r="E1067" s="189">
        <v>102</v>
      </c>
      <c r="F1067" s="189">
        <v>586</v>
      </c>
      <c r="G1067" s="175">
        <v>136</v>
      </c>
      <c r="H1067" s="243">
        <f t="shared" si="112"/>
        <v>722</v>
      </c>
      <c r="I1067" s="175">
        <v>256</v>
      </c>
      <c r="J1067" s="441">
        <f t="shared" si="113"/>
        <v>0.3545706371191136</v>
      </c>
    </row>
    <row r="1068" spans="1:10" ht="12.75">
      <c r="A1068" s="9" t="s">
        <v>204</v>
      </c>
      <c r="B1068" s="257">
        <v>132</v>
      </c>
      <c r="C1068" s="173">
        <v>150</v>
      </c>
      <c r="D1068" s="173">
        <v>189</v>
      </c>
      <c r="E1068" s="189">
        <v>95</v>
      </c>
      <c r="F1068" s="189">
        <v>674</v>
      </c>
      <c r="G1068" s="175">
        <v>84</v>
      </c>
      <c r="H1068" s="243">
        <f t="shared" si="112"/>
        <v>758</v>
      </c>
      <c r="I1068" s="175">
        <v>285</v>
      </c>
      <c r="J1068" s="441">
        <f t="shared" si="113"/>
        <v>0.3759894459102902</v>
      </c>
    </row>
    <row r="1069" spans="1:10" ht="12.75">
      <c r="A1069" s="9" t="s">
        <v>205</v>
      </c>
      <c r="B1069" s="257">
        <v>126</v>
      </c>
      <c r="C1069" s="173">
        <v>194</v>
      </c>
      <c r="D1069" s="173">
        <v>206</v>
      </c>
      <c r="E1069" s="189">
        <v>115</v>
      </c>
      <c r="F1069" s="189">
        <v>735</v>
      </c>
      <c r="G1069" s="175">
        <v>131</v>
      </c>
      <c r="H1069" s="243">
        <f t="shared" si="112"/>
        <v>866</v>
      </c>
      <c r="I1069" s="175">
        <v>325</v>
      </c>
      <c r="J1069" s="441">
        <f t="shared" si="113"/>
        <v>0.37528868360277134</v>
      </c>
    </row>
    <row r="1070" spans="1:10" ht="12.75">
      <c r="A1070" s="9" t="s">
        <v>206</v>
      </c>
      <c r="B1070" s="257">
        <v>178</v>
      </c>
      <c r="C1070" s="173">
        <v>246</v>
      </c>
      <c r="D1070" s="173">
        <v>257</v>
      </c>
      <c r="E1070" s="189">
        <v>165</v>
      </c>
      <c r="F1070" s="189">
        <v>850</v>
      </c>
      <c r="G1070" s="175">
        <v>107</v>
      </c>
      <c r="H1070" s="243">
        <f t="shared" si="112"/>
        <v>957</v>
      </c>
      <c r="I1070" s="175">
        <v>430</v>
      </c>
      <c r="J1070" s="441">
        <f t="shared" si="113"/>
        <v>0.44932079414838033</v>
      </c>
    </row>
    <row r="1071" spans="1:10" ht="12.75">
      <c r="A1071" s="9" t="s">
        <v>207</v>
      </c>
      <c r="B1071" s="257">
        <v>168</v>
      </c>
      <c r="C1071" s="173">
        <v>253</v>
      </c>
      <c r="D1071" s="173">
        <v>259</v>
      </c>
      <c r="E1071" s="189">
        <v>162</v>
      </c>
      <c r="F1071" s="189">
        <v>922</v>
      </c>
      <c r="G1071" s="175">
        <v>83</v>
      </c>
      <c r="H1071" s="243">
        <f t="shared" si="112"/>
        <v>1005</v>
      </c>
      <c r="I1071" s="175">
        <v>432</v>
      </c>
      <c r="J1071" s="441">
        <f t="shared" si="113"/>
        <v>0.4298507462686567</v>
      </c>
    </row>
    <row r="1072" spans="1:10" ht="12.75">
      <c r="A1072" s="9" t="s">
        <v>208</v>
      </c>
      <c r="B1072" s="257">
        <v>325</v>
      </c>
      <c r="C1072" s="173">
        <v>445</v>
      </c>
      <c r="D1072" s="173">
        <v>458</v>
      </c>
      <c r="E1072" s="189">
        <v>315</v>
      </c>
      <c r="F1072" s="189">
        <v>1678</v>
      </c>
      <c r="G1072" s="175">
        <v>199</v>
      </c>
      <c r="H1072" s="243">
        <f t="shared" si="112"/>
        <v>1877</v>
      </c>
      <c r="I1072" s="175">
        <v>792</v>
      </c>
      <c r="J1072" s="468">
        <f t="shared" si="113"/>
        <v>0.4219499200852424</v>
      </c>
    </row>
    <row r="1073" spans="1:10" ht="12.75">
      <c r="A1073" s="86" t="s">
        <v>431</v>
      </c>
      <c r="B1073" s="257">
        <v>137</v>
      </c>
      <c r="C1073" s="173">
        <v>183</v>
      </c>
      <c r="D1073" s="173">
        <v>193</v>
      </c>
      <c r="E1073" s="189">
        <v>126</v>
      </c>
      <c r="F1073" s="189">
        <v>817</v>
      </c>
      <c r="G1073" s="175">
        <v>126</v>
      </c>
      <c r="H1073" s="243">
        <f t="shared" si="112"/>
        <v>943</v>
      </c>
      <c r="I1073" s="175">
        <v>325</v>
      </c>
      <c r="J1073" s="477">
        <f t="shared" si="113"/>
        <v>0.344644750795334</v>
      </c>
    </row>
    <row r="1074" spans="1:10" ht="12.75">
      <c r="A1074" s="86" t="s">
        <v>432</v>
      </c>
      <c r="B1074" s="257">
        <v>114</v>
      </c>
      <c r="C1074" s="173">
        <v>190</v>
      </c>
      <c r="D1074" s="173">
        <v>194</v>
      </c>
      <c r="E1074" s="189">
        <v>105</v>
      </c>
      <c r="F1074" s="189">
        <v>711</v>
      </c>
      <c r="G1074" s="175">
        <v>72</v>
      </c>
      <c r="H1074" s="243">
        <f t="shared" si="112"/>
        <v>783</v>
      </c>
      <c r="I1074" s="175">
        <v>314</v>
      </c>
      <c r="J1074" s="477">
        <f t="shared" si="113"/>
        <v>0.40102171136653897</v>
      </c>
    </row>
    <row r="1075" spans="1:10" ht="12.75">
      <c r="A1075" s="86" t="s">
        <v>433</v>
      </c>
      <c r="B1075" s="257">
        <v>155</v>
      </c>
      <c r="C1075" s="173">
        <v>246</v>
      </c>
      <c r="D1075" s="173">
        <v>222</v>
      </c>
      <c r="E1075" s="189">
        <v>183</v>
      </c>
      <c r="F1075" s="189">
        <v>848</v>
      </c>
      <c r="G1075" s="175">
        <v>73</v>
      </c>
      <c r="H1075" s="243">
        <f t="shared" si="112"/>
        <v>921</v>
      </c>
      <c r="I1075" s="175">
        <v>409</v>
      </c>
      <c r="J1075" s="477">
        <f t="shared" si="113"/>
        <v>0.44408251900108575</v>
      </c>
    </row>
    <row r="1076" spans="1:10" ht="12.75">
      <c r="A1076" s="86" t="s">
        <v>434</v>
      </c>
      <c r="B1076" s="257">
        <v>159</v>
      </c>
      <c r="C1076" s="173">
        <v>222</v>
      </c>
      <c r="D1076" s="173">
        <v>204</v>
      </c>
      <c r="E1076" s="189">
        <v>172</v>
      </c>
      <c r="F1076" s="189">
        <v>754</v>
      </c>
      <c r="G1076" s="175">
        <v>62</v>
      </c>
      <c r="H1076" s="243">
        <f t="shared" si="112"/>
        <v>816</v>
      </c>
      <c r="I1076" s="175">
        <v>385</v>
      </c>
      <c r="J1076" s="468">
        <f t="shared" si="113"/>
        <v>0.47181372549019607</v>
      </c>
    </row>
    <row r="1077" spans="1:10" ht="12.75">
      <c r="A1077" s="271" t="s">
        <v>435</v>
      </c>
      <c r="B1077" s="257">
        <v>173</v>
      </c>
      <c r="C1077" s="173">
        <v>192</v>
      </c>
      <c r="D1077" s="173">
        <v>190</v>
      </c>
      <c r="E1077" s="189">
        <v>174</v>
      </c>
      <c r="F1077" s="189">
        <v>718</v>
      </c>
      <c r="G1077" s="175">
        <v>51</v>
      </c>
      <c r="H1077" s="243">
        <f t="shared" si="112"/>
        <v>769</v>
      </c>
      <c r="I1077" s="175">
        <v>368</v>
      </c>
      <c r="J1077" s="468">
        <f t="shared" si="113"/>
        <v>0.47854356306892065</v>
      </c>
    </row>
    <row r="1078" spans="1:10" ht="12.75">
      <c r="A1078" s="271" t="s">
        <v>787</v>
      </c>
      <c r="B1078" s="257">
        <v>160</v>
      </c>
      <c r="C1078" s="173">
        <v>198</v>
      </c>
      <c r="D1078" s="173">
        <v>203</v>
      </c>
      <c r="E1078" s="189">
        <v>154</v>
      </c>
      <c r="F1078" s="189">
        <v>868</v>
      </c>
      <c r="G1078" s="175">
        <v>53</v>
      </c>
      <c r="H1078" s="243">
        <f t="shared" si="112"/>
        <v>921</v>
      </c>
      <c r="I1078" s="175">
        <v>365</v>
      </c>
      <c r="J1078" s="468">
        <f t="shared" si="113"/>
        <v>0.3963083604777416</v>
      </c>
    </row>
    <row r="1079" spans="1:10" ht="12.75">
      <c r="A1079" s="405" t="s">
        <v>784</v>
      </c>
      <c r="B1079" s="257">
        <v>138</v>
      </c>
      <c r="C1079" s="173">
        <v>227</v>
      </c>
      <c r="D1079" s="173">
        <v>163</v>
      </c>
      <c r="E1079" s="189">
        <v>202</v>
      </c>
      <c r="F1079" s="289"/>
      <c r="G1079" s="199"/>
      <c r="H1079" s="425"/>
      <c r="I1079" s="175">
        <v>369</v>
      </c>
      <c r="J1079" s="452">
        <f t="shared" si="113"/>
      </c>
    </row>
    <row r="1080" spans="1:10" ht="12.75">
      <c r="A1080" s="405" t="s">
        <v>785</v>
      </c>
      <c r="B1080" s="257">
        <v>1794</v>
      </c>
      <c r="C1080" s="173">
        <v>2606</v>
      </c>
      <c r="D1080" s="173">
        <v>2703</v>
      </c>
      <c r="E1080" s="189">
        <v>1699</v>
      </c>
      <c r="F1080" s="289"/>
      <c r="G1080" s="199"/>
      <c r="H1080" s="425"/>
      <c r="I1080" s="175">
        <v>4481</v>
      </c>
      <c r="J1080" s="478">
        <f t="shared" si="113"/>
      </c>
    </row>
    <row r="1081" spans="1:10" ht="12.75">
      <c r="A1081" s="272" t="s">
        <v>786</v>
      </c>
      <c r="B1081" s="257">
        <v>851</v>
      </c>
      <c r="C1081" s="173">
        <v>1110</v>
      </c>
      <c r="D1081" s="173">
        <v>1046</v>
      </c>
      <c r="E1081" s="189">
        <v>911</v>
      </c>
      <c r="F1081" s="289"/>
      <c r="G1081" s="199"/>
      <c r="H1081" s="425">
        <f t="shared" si="112"/>
      </c>
      <c r="I1081" s="175">
        <v>1995</v>
      </c>
      <c r="J1081" s="459"/>
    </row>
    <row r="1082" spans="1:10" ht="12.75">
      <c r="A1082" s="32" t="s">
        <v>2</v>
      </c>
      <c r="B1082" s="185">
        <f aca="true" t="shared" si="114" ref="B1082:I1082">SUM(B1035:B1081)</f>
        <v>10731</v>
      </c>
      <c r="C1082" s="185">
        <f t="shared" si="114"/>
        <v>13721</v>
      </c>
      <c r="D1082" s="185">
        <f t="shared" si="114"/>
        <v>14205</v>
      </c>
      <c r="E1082" s="185">
        <f t="shared" si="114"/>
        <v>10225</v>
      </c>
      <c r="F1082" s="185">
        <f t="shared" si="114"/>
        <v>35071</v>
      </c>
      <c r="G1082" s="185">
        <f t="shared" si="114"/>
        <v>3829</v>
      </c>
      <c r="H1082" s="185">
        <f t="shared" si="114"/>
        <v>38900</v>
      </c>
      <c r="I1082" s="185">
        <f t="shared" si="114"/>
        <v>24888</v>
      </c>
      <c r="J1082" s="410">
        <f t="shared" si="113"/>
        <v>0.6397943444730078</v>
      </c>
    </row>
    <row r="1083" spans="1:10" ht="13.5" thickBot="1">
      <c r="A1083" s="36"/>
      <c r="B1083" s="293"/>
      <c r="C1083" s="293"/>
      <c r="D1083" s="293"/>
      <c r="E1083" s="293"/>
      <c r="F1083" s="203"/>
      <c r="G1083" s="203"/>
      <c r="H1083" s="203"/>
      <c r="I1083" s="203"/>
      <c r="J1083" s="431"/>
    </row>
    <row r="1084" spans="1:10" ht="13.5" thickBot="1">
      <c r="A1084" s="18" t="s">
        <v>99</v>
      </c>
      <c r="B1084" s="432"/>
      <c r="C1084" s="432"/>
      <c r="D1084" s="432"/>
      <c r="E1084" s="432"/>
      <c r="F1084" s="432"/>
      <c r="G1084" s="432"/>
      <c r="H1084" s="432"/>
      <c r="I1084" s="432"/>
      <c r="J1084" s="433"/>
    </row>
    <row r="1085" spans="1:10" ht="12.75">
      <c r="A1085" s="86" t="s">
        <v>740</v>
      </c>
      <c r="B1085" s="396">
        <v>87</v>
      </c>
      <c r="C1085" s="397">
        <v>112</v>
      </c>
      <c r="D1085" s="398">
        <v>95</v>
      </c>
      <c r="E1085" s="397">
        <v>103</v>
      </c>
      <c r="F1085" s="188">
        <v>413</v>
      </c>
      <c r="G1085" s="169">
        <v>14</v>
      </c>
      <c r="H1085" s="209">
        <f>IF(G1085&lt;&gt;0,G1085+F1085,"")</f>
        <v>427</v>
      </c>
      <c r="I1085" s="169">
        <v>200</v>
      </c>
      <c r="J1085" s="440">
        <f aca="true" t="shared" si="115" ref="J1085:J1094">IF(H1085&lt;&gt;0,I1085/H1085,"")</f>
        <v>0.468384074941452</v>
      </c>
    </row>
    <row r="1086" spans="1:10" ht="12.75">
      <c r="A1086" s="86" t="s">
        <v>741</v>
      </c>
      <c r="B1086" s="396">
        <v>156</v>
      </c>
      <c r="C1086" s="245">
        <v>107</v>
      </c>
      <c r="D1086" s="300">
        <v>176</v>
      </c>
      <c r="E1086" s="245">
        <v>89</v>
      </c>
      <c r="F1086" s="190">
        <v>666</v>
      </c>
      <c r="G1086" s="175">
        <v>21</v>
      </c>
      <c r="H1086" s="198">
        <f>IF(G1086&lt;&gt;0,G1086+F1086,"")</f>
        <v>687</v>
      </c>
      <c r="I1086" s="175">
        <v>266</v>
      </c>
      <c r="J1086" s="441">
        <f t="shared" si="115"/>
        <v>0.38719068413391555</v>
      </c>
    </row>
    <row r="1087" spans="1:10" ht="12.75">
      <c r="A1087" s="86" t="s">
        <v>742</v>
      </c>
      <c r="B1087" s="396">
        <v>27</v>
      </c>
      <c r="C1087" s="245">
        <v>17</v>
      </c>
      <c r="D1087" s="300">
        <v>39</v>
      </c>
      <c r="E1087" s="245">
        <v>5</v>
      </c>
      <c r="F1087" s="190">
        <v>82</v>
      </c>
      <c r="G1087" s="175">
        <v>7</v>
      </c>
      <c r="H1087" s="198">
        <f aca="true" t="shared" si="116" ref="H1087:H1093">IF(G1087&lt;&gt;0,G1087+F1087,"")</f>
        <v>89</v>
      </c>
      <c r="I1087" s="175">
        <v>44</v>
      </c>
      <c r="J1087" s="441">
        <f t="shared" si="115"/>
        <v>0.4943820224719101</v>
      </c>
    </row>
    <row r="1088" spans="1:10" ht="12.75">
      <c r="A1088" s="86" t="s">
        <v>743</v>
      </c>
      <c r="B1088" s="396">
        <v>467</v>
      </c>
      <c r="C1088" s="245">
        <v>542</v>
      </c>
      <c r="D1088" s="300">
        <v>804</v>
      </c>
      <c r="E1088" s="245">
        <v>213</v>
      </c>
      <c r="F1088" s="190">
        <v>1960</v>
      </c>
      <c r="G1088" s="175">
        <v>160</v>
      </c>
      <c r="H1088" s="198">
        <f t="shared" si="116"/>
        <v>2120</v>
      </c>
      <c r="I1088" s="175">
        <v>1031</v>
      </c>
      <c r="J1088" s="441">
        <f t="shared" si="115"/>
        <v>0.4863207547169811</v>
      </c>
    </row>
    <row r="1089" spans="1:10" ht="12.75">
      <c r="A1089" s="86" t="s">
        <v>744</v>
      </c>
      <c r="B1089" s="396">
        <v>249</v>
      </c>
      <c r="C1089" s="245">
        <v>244</v>
      </c>
      <c r="D1089" s="300">
        <v>360</v>
      </c>
      <c r="E1089" s="245">
        <v>137</v>
      </c>
      <c r="F1089" s="190">
        <v>913</v>
      </c>
      <c r="G1089" s="175">
        <v>43</v>
      </c>
      <c r="H1089" s="198">
        <f t="shared" si="116"/>
        <v>956</v>
      </c>
      <c r="I1089" s="175">
        <v>500</v>
      </c>
      <c r="J1089" s="441">
        <f t="shared" si="115"/>
        <v>0.5230125523012552</v>
      </c>
    </row>
    <row r="1090" spans="1:10" ht="12.75">
      <c r="A1090" s="86" t="s">
        <v>745</v>
      </c>
      <c r="B1090" s="396">
        <v>592</v>
      </c>
      <c r="C1090" s="245">
        <v>480</v>
      </c>
      <c r="D1090" s="300">
        <v>696</v>
      </c>
      <c r="E1090" s="245">
        <v>374</v>
      </c>
      <c r="F1090" s="190">
        <v>1892</v>
      </c>
      <c r="G1090" s="175">
        <v>188</v>
      </c>
      <c r="H1090" s="198">
        <f t="shared" si="116"/>
        <v>2080</v>
      </c>
      <c r="I1090" s="175">
        <v>1094</v>
      </c>
      <c r="J1090" s="441">
        <f t="shared" si="115"/>
        <v>0.5259615384615385</v>
      </c>
    </row>
    <row r="1091" spans="1:10" ht="12.75">
      <c r="A1091" s="86" t="s">
        <v>746</v>
      </c>
      <c r="B1091" s="396">
        <v>135</v>
      </c>
      <c r="C1091" s="245">
        <v>132</v>
      </c>
      <c r="D1091" s="300">
        <v>150</v>
      </c>
      <c r="E1091" s="245">
        <v>119</v>
      </c>
      <c r="F1091" s="190">
        <v>588</v>
      </c>
      <c r="G1091" s="175">
        <v>19</v>
      </c>
      <c r="H1091" s="198">
        <f t="shared" si="116"/>
        <v>607</v>
      </c>
      <c r="I1091" s="175">
        <v>271</v>
      </c>
      <c r="J1091" s="441">
        <f t="shared" si="115"/>
        <v>0.4464579901153213</v>
      </c>
    </row>
    <row r="1092" spans="1:10" ht="12.75">
      <c r="A1092" s="86" t="s">
        <v>747</v>
      </c>
      <c r="B1092" s="396">
        <v>29</v>
      </c>
      <c r="C1092" s="245">
        <v>16</v>
      </c>
      <c r="D1092" s="300">
        <v>26</v>
      </c>
      <c r="E1092" s="245">
        <v>19</v>
      </c>
      <c r="F1092" s="190">
        <v>53</v>
      </c>
      <c r="G1092" s="175">
        <v>0</v>
      </c>
      <c r="H1092" s="198">
        <v>53</v>
      </c>
      <c r="I1092" s="175">
        <v>47</v>
      </c>
      <c r="J1092" s="458">
        <f t="shared" si="115"/>
        <v>0.8867924528301887</v>
      </c>
    </row>
    <row r="1093" spans="1:10" ht="12.75">
      <c r="A1093" s="86" t="s">
        <v>788</v>
      </c>
      <c r="B1093" s="396">
        <v>821</v>
      </c>
      <c r="C1093" s="245">
        <v>944</v>
      </c>
      <c r="D1093" s="300">
        <v>1142</v>
      </c>
      <c r="E1093" s="245">
        <v>635</v>
      </c>
      <c r="F1093" s="234"/>
      <c r="G1093" s="199"/>
      <c r="H1093" s="200">
        <f t="shared" si="116"/>
      </c>
      <c r="I1093" s="175">
        <v>1812</v>
      </c>
      <c r="J1093" s="478"/>
    </row>
    <row r="1094" spans="1:10" ht="12.75">
      <c r="A1094" s="32" t="s">
        <v>2</v>
      </c>
      <c r="B1094" s="185">
        <f aca="true" t="shared" si="117" ref="B1094:I1094">SUM(B1085:B1093)</f>
        <v>2563</v>
      </c>
      <c r="C1094" s="185">
        <f t="shared" si="117"/>
        <v>2594</v>
      </c>
      <c r="D1094" s="185">
        <f t="shared" si="117"/>
        <v>3488</v>
      </c>
      <c r="E1094" s="185">
        <f t="shared" si="117"/>
        <v>1694</v>
      </c>
      <c r="F1094" s="185">
        <f t="shared" si="117"/>
        <v>6567</v>
      </c>
      <c r="G1094" s="185">
        <f t="shared" si="117"/>
        <v>452</v>
      </c>
      <c r="H1094" s="185">
        <f t="shared" si="117"/>
        <v>7019</v>
      </c>
      <c r="I1094" s="185">
        <f t="shared" si="117"/>
        <v>5265</v>
      </c>
      <c r="J1094" s="410">
        <f t="shared" si="115"/>
        <v>0.7501068528280381</v>
      </c>
    </row>
    <row r="1095" spans="1:10" ht="13.5" thickBot="1">
      <c r="A1095" s="78"/>
      <c r="B1095" s="293"/>
      <c r="C1095" s="293"/>
      <c r="D1095" s="293"/>
      <c r="E1095" s="293"/>
      <c r="F1095" s="203"/>
      <c r="G1095" s="203"/>
      <c r="H1095" s="203"/>
      <c r="I1095" s="203"/>
      <c r="J1095" s="431"/>
    </row>
    <row r="1096" spans="1:10" ht="13.5" thickBot="1">
      <c r="A1096" s="18" t="s">
        <v>100</v>
      </c>
      <c r="B1096" s="432"/>
      <c r="C1096" s="432"/>
      <c r="D1096" s="432"/>
      <c r="E1096" s="432"/>
      <c r="F1096" s="432"/>
      <c r="G1096" s="432"/>
      <c r="H1096" s="432"/>
      <c r="I1096" s="432"/>
      <c r="J1096" s="433"/>
    </row>
    <row r="1097" spans="1:10" ht="12.75">
      <c r="A1097" s="9" t="s">
        <v>437</v>
      </c>
      <c r="B1097" s="396">
        <v>268</v>
      </c>
      <c r="C1097" s="397">
        <v>167</v>
      </c>
      <c r="D1097" s="398">
        <v>232</v>
      </c>
      <c r="E1097" s="397">
        <v>202</v>
      </c>
      <c r="F1097" s="188">
        <v>599</v>
      </c>
      <c r="G1097" s="169">
        <v>36</v>
      </c>
      <c r="H1097" s="209">
        <f>599+36</f>
        <v>635</v>
      </c>
      <c r="I1097" s="169">
        <v>434</v>
      </c>
      <c r="J1097" s="440">
        <f aca="true" t="shared" si="118" ref="J1097:J1110">IF(H1097&lt;&gt;0,I1097/H1097,"")</f>
        <v>0.6834645669291338</v>
      </c>
    </row>
    <row r="1098" spans="1:10" ht="12.75">
      <c r="A1098" s="9" t="s">
        <v>438</v>
      </c>
      <c r="B1098" s="396">
        <v>176</v>
      </c>
      <c r="C1098" s="245">
        <v>160</v>
      </c>
      <c r="D1098" s="300">
        <v>205</v>
      </c>
      <c r="E1098" s="245">
        <v>126</v>
      </c>
      <c r="F1098" s="190">
        <v>492</v>
      </c>
      <c r="G1098" s="175">
        <v>43</v>
      </c>
      <c r="H1098" s="198">
        <f>492+43</f>
        <v>535</v>
      </c>
      <c r="I1098" s="175">
        <v>339</v>
      </c>
      <c r="J1098" s="441">
        <f t="shared" si="118"/>
        <v>0.6336448598130842</v>
      </c>
    </row>
    <row r="1099" spans="1:10" ht="12.75">
      <c r="A1099" s="9" t="s">
        <v>439</v>
      </c>
      <c r="B1099" s="396">
        <v>134</v>
      </c>
      <c r="C1099" s="245">
        <v>104</v>
      </c>
      <c r="D1099" s="300">
        <v>160</v>
      </c>
      <c r="E1099" s="245">
        <v>78</v>
      </c>
      <c r="F1099" s="190">
        <v>339</v>
      </c>
      <c r="G1099" s="175">
        <v>32</v>
      </c>
      <c r="H1099" s="198">
        <f>339+32</f>
        <v>371</v>
      </c>
      <c r="I1099" s="175">
        <v>239</v>
      </c>
      <c r="J1099" s="441">
        <f t="shared" si="118"/>
        <v>0.6442048517520216</v>
      </c>
    </row>
    <row r="1100" spans="1:10" ht="12.75">
      <c r="A1100" s="9" t="s">
        <v>440</v>
      </c>
      <c r="B1100" s="396">
        <v>227</v>
      </c>
      <c r="C1100" s="245">
        <v>185</v>
      </c>
      <c r="D1100" s="300">
        <v>242</v>
      </c>
      <c r="E1100" s="245">
        <v>166</v>
      </c>
      <c r="F1100" s="190">
        <v>529</v>
      </c>
      <c r="G1100" s="175">
        <v>53</v>
      </c>
      <c r="H1100" s="198">
        <f>529+53</f>
        <v>582</v>
      </c>
      <c r="I1100" s="175">
        <v>415</v>
      </c>
      <c r="J1100" s="441">
        <f t="shared" si="118"/>
        <v>0.7130584192439863</v>
      </c>
    </row>
    <row r="1101" spans="1:10" ht="12.75">
      <c r="A1101" s="9" t="s">
        <v>441</v>
      </c>
      <c r="B1101" s="396">
        <v>148</v>
      </c>
      <c r="C1101" s="245">
        <v>155</v>
      </c>
      <c r="D1101" s="300">
        <v>190</v>
      </c>
      <c r="E1101" s="245">
        <v>104</v>
      </c>
      <c r="F1101" s="190">
        <v>427</v>
      </c>
      <c r="G1101" s="175">
        <v>39</v>
      </c>
      <c r="H1101" s="198">
        <f>427+39</f>
        <v>466</v>
      </c>
      <c r="I1101" s="175">
        <v>393</v>
      </c>
      <c r="J1101" s="441">
        <f t="shared" si="118"/>
        <v>0.8433476394849786</v>
      </c>
    </row>
    <row r="1102" spans="1:10" ht="12.75">
      <c r="A1102" s="9" t="s">
        <v>442</v>
      </c>
      <c r="B1102" s="396">
        <v>163</v>
      </c>
      <c r="C1102" s="245">
        <v>118</v>
      </c>
      <c r="D1102" s="300">
        <v>140</v>
      </c>
      <c r="E1102" s="245">
        <v>142</v>
      </c>
      <c r="F1102" s="190">
        <v>352</v>
      </c>
      <c r="G1102" s="175">
        <v>25</v>
      </c>
      <c r="H1102" s="198">
        <f>352+25</f>
        <v>377</v>
      </c>
      <c r="I1102" s="175">
        <v>286</v>
      </c>
      <c r="J1102" s="441">
        <f t="shared" si="118"/>
        <v>0.7586206896551724</v>
      </c>
    </row>
    <row r="1103" spans="1:10" ht="12.75">
      <c r="A1103" s="9" t="s">
        <v>443</v>
      </c>
      <c r="B1103" s="396">
        <v>251</v>
      </c>
      <c r="C1103" s="245">
        <v>148</v>
      </c>
      <c r="D1103" s="300">
        <v>169</v>
      </c>
      <c r="E1103" s="245">
        <v>222</v>
      </c>
      <c r="F1103" s="190">
        <v>503</v>
      </c>
      <c r="G1103" s="175">
        <v>32</v>
      </c>
      <c r="H1103" s="198">
        <f>503+32</f>
        <v>535</v>
      </c>
      <c r="I1103" s="175">
        <v>401</v>
      </c>
      <c r="J1103" s="441">
        <f t="shared" si="118"/>
        <v>0.7495327102803738</v>
      </c>
    </row>
    <row r="1104" spans="1:10" ht="12.75">
      <c r="A1104" s="9" t="s">
        <v>444</v>
      </c>
      <c r="B1104" s="396">
        <v>256</v>
      </c>
      <c r="C1104" s="245">
        <v>210</v>
      </c>
      <c r="D1104" s="300">
        <v>247</v>
      </c>
      <c r="E1104" s="245">
        <v>216</v>
      </c>
      <c r="F1104" s="190">
        <v>574</v>
      </c>
      <c r="G1104" s="175">
        <v>37</v>
      </c>
      <c r="H1104" s="198">
        <f>574+37</f>
        <v>611</v>
      </c>
      <c r="I1104" s="175">
        <v>469</v>
      </c>
      <c r="J1104" s="441">
        <f t="shared" si="118"/>
        <v>0.7675941080196399</v>
      </c>
    </row>
    <row r="1105" spans="1:10" ht="12.75">
      <c r="A1105" s="9" t="s">
        <v>445</v>
      </c>
      <c r="B1105" s="396">
        <v>209</v>
      </c>
      <c r="C1105" s="245">
        <v>154</v>
      </c>
      <c r="D1105" s="300">
        <v>252</v>
      </c>
      <c r="E1105" s="245">
        <v>108</v>
      </c>
      <c r="F1105" s="190">
        <v>500</v>
      </c>
      <c r="G1105" s="175">
        <v>59</v>
      </c>
      <c r="H1105" s="198">
        <v>559</v>
      </c>
      <c r="I1105" s="175">
        <v>364</v>
      </c>
      <c r="J1105" s="441">
        <f t="shared" si="118"/>
        <v>0.6511627906976745</v>
      </c>
    </row>
    <row r="1106" spans="1:10" ht="12.75">
      <c r="A1106" s="9" t="s">
        <v>336</v>
      </c>
      <c r="B1106" s="396">
        <v>203</v>
      </c>
      <c r="C1106" s="245">
        <v>187</v>
      </c>
      <c r="D1106" s="300">
        <v>183</v>
      </c>
      <c r="E1106" s="245">
        <v>205</v>
      </c>
      <c r="F1106" s="190">
        <v>490</v>
      </c>
      <c r="G1106" s="175">
        <v>38</v>
      </c>
      <c r="H1106" s="198">
        <f>490+38</f>
        <v>528</v>
      </c>
      <c r="I1106" s="175">
        <v>390</v>
      </c>
      <c r="J1106" s="441">
        <f t="shared" si="118"/>
        <v>0.7386363636363636</v>
      </c>
    </row>
    <row r="1107" spans="1:10" ht="12.75">
      <c r="A1107" s="9" t="s">
        <v>337</v>
      </c>
      <c r="B1107" s="396">
        <v>191</v>
      </c>
      <c r="C1107" s="463">
        <v>114</v>
      </c>
      <c r="D1107" s="479">
        <v>145</v>
      </c>
      <c r="E1107" s="463">
        <v>160</v>
      </c>
      <c r="F1107" s="190">
        <v>400</v>
      </c>
      <c r="G1107" s="175">
        <v>24</v>
      </c>
      <c r="H1107" s="198">
        <v>424</v>
      </c>
      <c r="I1107" s="175">
        <v>306</v>
      </c>
      <c r="J1107" s="442">
        <f t="shared" si="118"/>
        <v>0.7216981132075472</v>
      </c>
    </row>
    <row r="1108" spans="1:10" ht="12.75">
      <c r="A1108" s="32" t="s">
        <v>2</v>
      </c>
      <c r="B1108" s="185">
        <f aca="true" t="shared" si="119" ref="B1108:I1108">SUM(B1097:B1107)</f>
        <v>2226</v>
      </c>
      <c r="C1108" s="185">
        <f t="shared" si="119"/>
        <v>1702</v>
      </c>
      <c r="D1108" s="185">
        <f t="shared" si="119"/>
        <v>2165</v>
      </c>
      <c r="E1108" s="185">
        <f t="shared" si="119"/>
        <v>1729</v>
      </c>
      <c r="F1108" s="185">
        <f t="shared" si="119"/>
        <v>5205</v>
      </c>
      <c r="G1108" s="185">
        <f t="shared" si="119"/>
        <v>418</v>
      </c>
      <c r="H1108" s="185">
        <f t="shared" si="119"/>
        <v>5623</v>
      </c>
      <c r="I1108" s="185">
        <f t="shared" si="119"/>
        <v>4036</v>
      </c>
      <c r="J1108" s="410">
        <f t="shared" si="118"/>
        <v>0.7177663169126801</v>
      </c>
    </row>
    <row r="1109" spans="1:10" ht="13.5" thickBot="1">
      <c r="A1109" s="52"/>
      <c r="B1109" s="293"/>
      <c r="C1109" s="293"/>
      <c r="D1109" s="293"/>
      <c r="E1109" s="293"/>
      <c r="F1109" s="203"/>
      <c r="G1109" s="203"/>
      <c r="H1109" s="203"/>
      <c r="I1109" s="203"/>
      <c r="J1109" s="431"/>
    </row>
    <row r="1110" spans="1:10" ht="14.25" thickBot="1" thickTop="1">
      <c r="A1110" s="63" t="s">
        <v>101</v>
      </c>
      <c r="B1110" s="480">
        <f aca="true" t="shared" si="120" ref="B1110:I1110">B157+B167+B224+B242+B256+B287+B307+B317+B352+B410+B420+B427+B432+B499+B511+B538+B544+B562+B575+B596+B618+B635+B652+B662+B693+B717+B732+B811+B848+B861+B873+B881+B906+B921+B957+B966+B982+B995+B1004+B1021+B1032+B1082+B1094+B1108</f>
        <v>278212</v>
      </c>
      <c r="C1110" s="480">
        <f t="shared" si="120"/>
        <v>323924</v>
      </c>
      <c r="D1110" s="480">
        <f t="shared" si="120"/>
        <v>365107</v>
      </c>
      <c r="E1110" s="480">
        <f t="shared" si="120"/>
        <v>237567</v>
      </c>
      <c r="F1110" s="480">
        <f t="shared" si="120"/>
        <v>839406</v>
      </c>
      <c r="G1110" s="480">
        <f t="shared" si="120"/>
        <v>78284</v>
      </c>
      <c r="H1110" s="480">
        <f t="shared" si="120"/>
        <v>917612</v>
      </c>
      <c r="I1110" s="480">
        <f t="shared" si="120"/>
        <v>612536</v>
      </c>
      <c r="J1110" s="481">
        <f t="shared" si="118"/>
        <v>0.6675326826589015</v>
      </c>
    </row>
    <row r="1111" spans="1:10" ht="13.5" thickTop="1">
      <c r="A1111" s="53"/>
      <c r="B1111" s="406"/>
      <c r="C1111" s="406"/>
      <c r="D1111" s="406"/>
      <c r="E1111" s="406"/>
      <c r="F1111" s="203"/>
      <c r="G1111" s="203"/>
      <c r="H1111" s="203"/>
      <c r="I1111" s="203"/>
      <c r="J1111" s="431"/>
    </row>
    <row r="1112" spans="1:10" ht="12.75">
      <c r="A1112" s="40" t="s">
        <v>102</v>
      </c>
      <c r="B1112" s="482"/>
      <c r="C1112" s="482"/>
      <c r="D1112" s="482"/>
      <c r="E1112" s="482"/>
      <c r="F1112" s="483"/>
      <c r="G1112" s="483"/>
      <c r="H1112" s="483"/>
      <c r="I1112" s="483"/>
      <c r="J1112" s="484"/>
    </row>
    <row r="1113" spans="1:10" ht="12.75">
      <c r="A1113" s="42" t="s">
        <v>103</v>
      </c>
      <c r="B1113" s="426">
        <f aca="true" t="shared" si="121" ref="B1113:I1113">B1117+B167+B256+B317+B352+B420+B499+B562+B652+B693+B811+B848+B873+B957+B982+B995+B1021+B1094+B1108</f>
        <v>148928</v>
      </c>
      <c r="C1113" s="426">
        <f t="shared" si="121"/>
        <v>169792</v>
      </c>
      <c r="D1113" s="426">
        <f t="shared" si="121"/>
        <v>181296</v>
      </c>
      <c r="E1113" s="426">
        <f t="shared" si="121"/>
        <v>137333</v>
      </c>
      <c r="F1113" s="426">
        <f t="shared" si="121"/>
        <v>440652</v>
      </c>
      <c r="G1113" s="426">
        <f t="shared" si="121"/>
        <v>40528</v>
      </c>
      <c r="H1113" s="426">
        <f t="shared" si="121"/>
        <v>481102</v>
      </c>
      <c r="I1113" s="426">
        <f t="shared" si="121"/>
        <v>324186</v>
      </c>
      <c r="J1113" s="427">
        <f>IF(H1113&lt;&gt;0,I1113/H1113,"")</f>
        <v>0.6738404745771167</v>
      </c>
    </row>
    <row r="1114" spans="1:10" ht="12.75">
      <c r="A1114" s="29" t="s">
        <v>104</v>
      </c>
      <c r="B1114" s="242">
        <f aca="true" t="shared" si="122" ref="B1114:I1114">B1118+B224+B242+B287+B307+B410+B427+B432+B511+B538+B544+B575+B596+B618+B635+B662+B717+B732+B861+B881+B906+B921+B966+B1004+B1032+B1082</f>
        <v>129284</v>
      </c>
      <c r="C1114" s="242">
        <f t="shared" si="122"/>
        <v>154132</v>
      </c>
      <c r="D1114" s="242">
        <f t="shared" si="122"/>
        <v>183811</v>
      </c>
      <c r="E1114" s="242">
        <f t="shared" si="122"/>
        <v>100234</v>
      </c>
      <c r="F1114" s="242">
        <f t="shared" si="122"/>
        <v>398754</v>
      </c>
      <c r="G1114" s="242">
        <f t="shared" si="122"/>
        <v>37756</v>
      </c>
      <c r="H1114" s="242">
        <f t="shared" si="122"/>
        <v>436510</v>
      </c>
      <c r="I1114" s="242">
        <f t="shared" si="122"/>
        <v>288350</v>
      </c>
      <c r="J1114" s="428">
        <f>IF(H1114&lt;&gt;0,I1114/H1114,"")</f>
        <v>0.6605805136193902</v>
      </c>
    </row>
    <row r="1115" spans="1:13" ht="12.75">
      <c r="A1115" s="37"/>
      <c r="B1115" s="485"/>
      <c r="C1115" s="485"/>
      <c r="D1115" s="485"/>
      <c r="E1115" s="485"/>
      <c r="F1115" s="485"/>
      <c r="G1115" s="485"/>
      <c r="H1115" s="485"/>
      <c r="I1115" s="485"/>
      <c r="J1115" s="431"/>
      <c r="M1115" s="274"/>
    </row>
    <row r="1116" spans="1:10" ht="12.75">
      <c r="A1116" s="40" t="s">
        <v>105</v>
      </c>
      <c r="B1116" s="482"/>
      <c r="C1116" s="482"/>
      <c r="D1116" s="482"/>
      <c r="E1116" s="482"/>
      <c r="F1116" s="483"/>
      <c r="G1116" s="483"/>
      <c r="H1116" s="483"/>
      <c r="I1116" s="483"/>
      <c r="J1116" s="484"/>
    </row>
    <row r="1117" spans="1:10" ht="12.75">
      <c r="A1117" s="42" t="s">
        <v>103</v>
      </c>
      <c r="B1117" s="426">
        <f aca="true" t="shared" si="123" ref="B1117:I1117">(SUM(B7:B28))+(SUM(B31))+(SUM(B43))+(SUM(B50)+(SUM(B74:B76))+(SUM(B93))+(SUM(B111:B156)))</f>
        <v>49821</v>
      </c>
      <c r="C1117" s="426">
        <f t="shared" si="123"/>
        <v>44406</v>
      </c>
      <c r="D1117" s="426">
        <f t="shared" si="123"/>
        <v>56675</v>
      </c>
      <c r="E1117" s="426">
        <f t="shared" si="123"/>
        <v>37204</v>
      </c>
      <c r="F1117" s="426">
        <f t="shared" si="123"/>
        <v>125391</v>
      </c>
      <c r="G1117" s="426">
        <f t="shared" si="123"/>
        <v>13556</v>
      </c>
      <c r="H1117" s="426">
        <f t="shared" si="123"/>
        <v>138947</v>
      </c>
      <c r="I1117" s="426">
        <f t="shared" si="123"/>
        <v>95503</v>
      </c>
      <c r="J1117" s="427">
        <f>IF(H1117&lt;&gt;0,I1117/H1117,"")</f>
        <v>0.6873340194462637</v>
      </c>
    </row>
    <row r="1118" spans="1:10" ht="12.75">
      <c r="A1118" s="29" t="s">
        <v>106</v>
      </c>
      <c r="B1118" s="242">
        <f aca="true" t="shared" si="124" ref="B1118:I1118">(SUM(B29:B30))+(SUM(B32:B42))+(SUM(B44:B49))+(SUM(B51:B73))+(SUM(B77:B92)+(SUM(B94:B110)))</f>
        <v>48014</v>
      </c>
      <c r="C1118" s="242">
        <f t="shared" si="124"/>
        <v>46999</v>
      </c>
      <c r="D1118" s="242">
        <f t="shared" si="124"/>
        <v>75243</v>
      </c>
      <c r="E1118" s="242">
        <f t="shared" si="124"/>
        <v>20271</v>
      </c>
      <c r="F1118" s="242">
        <f t="shared" si="124"/>
        <v>120512</v>
      </c>
      <c r="G1118" s="242">
        <f t="shared" si="124"/>
        <v>14807</v>
      </c>
      <c r="H1118" s="242">
        <f t="shared" si="124"/>
        <v>135319</v>
      </c>
      <c r="I1118" s="242">
        <f t="shared" si="124"/>
        <v>96800</v>
      </c>
      <c r="J1118" s="428">
        <f>IF(H1118&lt;&gt;0,I1118/H1118,"")</f>
        <v>0.7153466992809583</v>
      </c>
    </row>
    <row r="1119" spans="1:10" ht="12.75">
      <c r="A1119" s="47" t="s">
        <v>107</v>
      </c>
      <c r="B1119" s="330">
        <f aca="true" t="shared" si="125" ref="B1119:I1119">SUM(B1117:B1118)</f>
        <v>97835</v>
      </c>
      <c r="C1119" s="330">
        <f t="shared" si="125"/>
        <v>91405</v>
      </c>
      <c r="D1119" s="330">
        <f t="shared" si="125"/>
        <v>131918</v>
      </c>
      <c r="E1119" s="330">
        <f t="shared" si="125"/>
        <v>57475</v>
      </c>
      <c r="F1119" s="330">
        <f t="shared" si="125"/>
        <v>245903</v>
      </c>
      <c r="G1119" s="330">
        <f t="shared" si="125"/>
        <v>28363</v>
      </c>
      <c r="H1119" s="330">
        <f t="shared" si="125"/>
        <v>274266</v>
      </c>
      <c r="I1119" s="330">
        <f t="shared" si="125"/>
        <v>192303</v>
      </c>
      <c r="J1119" s="429">
        <f>IF(H1119&lt;&gt;0,I1119/H1119,"")</f>
        <v>0.7011550830215921</v>
      </c>
    </row>
  </sheetData>
  <sheetProtection/>
  <mergeCells count="10">
    <mergeCell ref="F3:J3"/>
    <mergeCell ref="F4:J4"/>
    <mergeCell ref="F1:J1"/>
    <mergeCell ref="F2:J2"/>
    <mergeCell ref="B4:C4"/>
    <mergeCell ref="D4:E4"/>
    <mergeCell ref="B2:C2"/>
    <mergeCell ref="D2:E2"/>
    <mergeCell ref="B3:C3"/>
    <mergeCell ref="D3:E3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GENERAL ELECTION     NOVEMBER 6, 2018
STATE OF IDAHO</oddHeader>
    <oddFooter>&amp;C&amp;"Arial,Italic"&amp;6Page &amp;P</oddFooter>
  </headerFooter>
  <rowBreaks count="12" manualBreakCount="12">
    <brk id="158" max="255" man="1"/>
    <brk id="225" max="255" man="1"/>
    <brk id="500" max="255" man="1"/>
    <brk id="545" max="255" man="1"/>
    <brk id="619" max="255" man="1"/>
    <brk id="694" max="255" man="1"/>
    <brk id="718" max="255" man="1"/>
    <brk id="849" max="255" man="1"/>
    <brk id="874" max="255" man="1"/>
    <brk id="922" max="255" man="1"/>
    <brk id="996" max="255" man="1"/>
    <brk id="1095" max="255" man="1"/>
  </rowBreaks>
  <ignoredErrors>
    <ignoredError sqref="A735:A743" numberStoredAsText="1"/>
    <ignoredError sqref="J851:J859 J221 J227:J241 J310:J315 J403:J405 J413:J418 J423:J426 J502:J510 J541:J543 J633:J634 J655:J661 J696:J715 J720:J730 J998:J1003 J1007:J1019 J1097:J1107 J320:J351 J435:J498 J514:J537 J599:J616 J665:J679 J804:J810 J814:J845 J1076:J1080 J290:J305 J547:J560 J578:J594 J170:J218 J355:J398 J407:J408 J621:J631 J681:J691 J735:J797 J1035:J1072 J1085:J1091 B881:E881 B420:E420 B427:E427" unlockedFormula="1"/>
    <ignoredError sqref="H9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Lisa Mason</dc:creator>
  <cp:keywords/>
  <dc:description/>
  <cp:lastModifiedBy>Aimee Mickelsen</cp:lastModifiedBy>
  <cp:lastPrinted>2018-11-20T00:31:35Z</cp:lastPrinted>
  <dcterms:created xsi:type="dcterms:W3CDTF">1998-04-10T16:02:13Z</dcterms:created>
  <dcterms:modified xsi:type="dcterms:W3CDTF">2018-12-06T20:36:03Z</dcterms:modified>
  <cp:category/>
  <cp:version/>
  <cp:contentType/>
  <cp:contentStatus/>
</cp:coreProperties>
</file>