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US Rep &amp; Gov" sheetId="1" r:id="rId1"/>
    <sheet name="Lt Gov- St Con" sheetId="2" r:id="rId2"/>
    <sheet name="St Treas - Sup Inst" sheetId="3" r:id="rId3"/>
    <sheet name="St Jud &amp; Voting Stats" sheetId="4" r:id="rId4"/>
    <sheet name="Leg &amp; County" sheetId="5" r:id="rId5"/>
    <sheet name="County (2) &amp; Dist Jdg" sheetId="6" r:id="rId6"/>
    <sheet name="Precinct" sheetId="7" r:id="rId7"/>
  </sheets>
  <definedNames>
    <definedName name="_xlnm.Print_Area" localSheetId="6">'Precinct'!$A$1:$D$37</definedName>
    <definedName name="_xlnm.Print_Titles" localSheetId="4">'Leg &amp; County'!$1:$6</definedName>
    <definedName name="_xlnm.Print_Titles" localSheetId="1">'Lt Gov- St Con'!$A:$A</definedName>
    <definedName name="_xlnm.Print_Titles" localSheetId="3">'St Jud &amp; Voting Stats'!$A:$A</definedName>
    <definedName name="_xlnm.Print_Titles" localSheetId="2">'St Treas - Sup Inst'!$A:$A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<sst xmlns="http://schemas.openxmlformats.org/spreadsheetml/2006/main" count="334" uniqueCount="156">
  <si>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</si>
  <si>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</si>
  <si>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</si>
  <si>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</si>
  <si>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</si>
  <si>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</si>
  <si>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</si>
  <si>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</si>
  <si>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</si>
  <si>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</si>
  <si>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</si>
  <si>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</si>
  <si>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</si>
  <si>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</si>
  <si>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</si>
  <si>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</si>
  <si>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</si>
  <si>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</si>
  <si>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</si>
  <si>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</si>
  <si>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</si>
  <si>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</si>
  <si>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</si>
  <si>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</si>
  <si>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</si>
  <si>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</si>
  <si>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</si>
  <si>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</si>
  <si>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</si>
  <si>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</si>
  <si>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</si>
  <si>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</si>
  <si>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</si>
  <si>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</si>
  <si>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</si>
  <si>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</si>
  <si>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</si>
  <si>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</si>
  <si>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</si>
  <si>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</si>
  <si>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</si>
  <si>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</si>
  <si>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</si>
  <si>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Total # absentee ballots cast</t>
  </si>
  <si>
    <t>UNITED STATES</t>
  </si>
  <si>
    <t>REPRESENTATIVE</t>
  </si>
  <si>
    <t>Brandon D Woolf</t>
  </si>
  <si>
    <t>Bruce S. Bistline</t>
  </si>
  <si>
    <t>Sherri Ybarra</t>
  </si>
  <si>
    <t>DIST 1</t>
  </si>
  <si>
    <t>LEGISLATIVE DIST 26</t>
  </si>
  <si>
    <t>Michelle Stennett</t>
  </si>
  <si>
    <t>Dale Ewersen</t>
  </si>
  <si>
    <t>Steve Miller</t>
  </si>
  <si>
    <t>Larry Schoen</t>
  </si>
  <si>
    <t>JoLynn Drage</t>
  </si>
  <si>
    <t>John David Davidson</t>
  </si>
  <si>
    <t>Judge Wildman</t>
  </si>
  <si>
    <t>Judge Butler</t>
  </si>
  <si>
    <t>John K. Butler</t>
  </si>
  <si>
    <t>Judge Brody</t>
  </si>
  <si>
    <t>Betty Murphy</t>
  </si>
  <si>
    <t>DISTRICT 2</t>
  </si>
  <si>
    <t>Mike Simpson</t>
  </si>
  <si>
    <t>Jonathan P. Brody</t>
  </si>
  <si>
    <t>Peter Rickards</t>
  </si>
  <si>
    <t>Aaron Swisher</t>
  </si>
  <si>
    <t>Peter Dill</t>
  </si>
  <si>
    <t>Paulette Jordan</t>
  </si>
  <si>
    <t>Dalton Ben Cannady</t>
  </si>
  <si>
    <t>Raul Labrador</t>
  </si>
  <si>
    <t>Lisa Marie</t>
  </si>
  <si>
    <t>Steve Pankey</t>
  </si>
  <si>
    <t>Tommy Ahlquist</t>
  </si>
  <si>
    <t>Harley Delano Brown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</si>
  <si>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</si>
  <si>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</si>
  <si>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</si>
  <si>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</si>
  <si>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</si>
  <si>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</si>
  <si>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</si>
  <si>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</si>
  <si>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</si>
  <si>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Tom Kealey</t>
  </si>
  <si>
    <t>Vicky J McIntyre</t>
  </si>
  <si>
    <t>Allen Humble</t>
  </si>
  <si>
    <t>Cindy Wilson</t>
  </si>
  <si>
    <t>Jeff Dillon</t>
  </si>
  <si>
    <t>APPELLATE COURT JUDGE</t>
  </si>
  <si>
    <t>David W. Gratton</t>
  </si>
  <si>
    <t>Jessica M. Lorello</t>
  </si>
  <si>
    <t>Julie Lynn</t>
  </si>
  <si>
    <t>Muffy Davis</t>
  </si>
  <si>
    <t>Sally Toone</t>
  </si>
  <si>
    <t>Mike McFadyen</t>
  </si>
  <si>
    <t>Jim Williams</t>
  </si>
  <si>
    <t>COUNTY ASSESSOR</t>
  </si>
  <si>
    <t>Kyle Kunz</t>
  </si>
  <si>
    <t>Russell Mikel</t>
  </si>
  <si>
    <t>DISTRICT JUDGE DISTRICT 5</t>
  </si>
  <si>
    <t>To Succeed: Judge Stoker</t>
  </si>
  <si>
    <t>Samuel S Beus</t>
  </si>
  <si>
    <t>Theodore Booth</t>
  </si>
  <si>
    <t>01 North Blaine County</t>
  </si>
  <si>
    <t>Wendy Jaquet</t>
  </si>
  <si>
    <t>Richard Jessinger</t>
  </si>
  <si>
    <t>02 Sun Valley</t>
  </si>
  <si>
    <t>David Lister</t>
  </si>
  <si>
    <t>Mary Anne Pinkerton</t>
  </si>
  <si>
    <t>03 North Ketchum</t>
  </si>
  <si>
    <t>Janie Davidson</t>
  </si>
  <si>
    <t>Carol Holman</t>
  </si>
  <si>
    <t>04 South Ketchum</t>
  </si>
  <si>
    <t>06 Deer Creek</t>
  </si>
  <si>
    <t>Lara Mclean</t>
  </si>
  <si>
    <t>08 NE Hailey</t>
  </si>
  <si>
    <t>Patricia Dorr</t>
  </si>
  <si>
    <t>Democrat</t>
  </si>
  <si>
    <t>05 Quigley</t>
  </si>
  <si>
    <t>Michael Leach</t>
  </si>
  <si>
    <t>10 NW Woodside</t>
  </si>
  <si>
    <t>11 SE Woodside</t>
  </si>
  <si>
    <t>Eric J Parker</t>
  </si>
  <si>
    <t>Bill Lee Rosser</t>
  </si>
  <si>
    <t>12 Poverty Flat</t>
  </si>
  <si>
    <t>Diane Steffey-Smith</t>
  </si>
  <si>
    <t>Susan Douglas</t>
  </si>
  <si>
    <t>13 Bellevue</t>
  </si>
  <si>
    <t>Leslie Moore</t>
  </si>
  <si>
    <t>15 Gannett / Picabo</t>
  </si>
  <si>
    <t>Nicholas Purdy</t>
  </si>
  <si>
    <t>Ronald G Runge</t>
  </si>
  <si>
    <t>09 SW Hailey</t>
  </si>
  <si>
    <t>Andrew T Conner</t>
  </si>
  <si>
    <t>William M Wahlgren</t>
  </si>
  <si>
    <t>01 N Blaine County</t>
  </si>
  <si>
    <t>03 N Ketchum</t>
  </si>
  <si>
    <t>04 S Ketchum</t>
  </si>
  <si>
    <t>07 NW Hailey</t>
  </si>
  <si>
    <t>14 Carey</t>
  </si>
  <si>
    <t>15 Gannett/Picabo</t>
  </si>
  <si>
    <t>16 Yale</t>
  </si>
  <si>
    <t>A J  Balukoff</t>
  </si>
  <si>
    <t>Julie A. Ellsworth</t>
  </si>
  <si>
    <t>Dick Fosbury</t>
  </si>
  <si>
    <t>Mick Halverson</t>
  </si>
  <si>
    <t xml:space="preserve">DIST </t>
  </si>
  <si>
    <t>Angenie McCleary</t>
  </si>
  <si>
    <t>Eric J. Wildman</t>
  </si>
  <si>
    <t>David W. Gadd</t>
  </si>
  <si>
    <t>Roger B. Harris</t>
  </si>
  <si>
    <t>Republican (WI)</t>
  </si>
  <si>
    <t>G. Richard Bevan</t>
  </si>
  <si>
    <t xml:space="preserve"> </t>
  </si>
  <si>
    <t>Pedro Manuel Miramontes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</si>
</sst>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7" fillId="33" borderId="21" xfId="0" applyNumberFormat="1" applyFont="1" applyFill="1" applyBorder="1" applyAlignment="1" applyProtection="1">
      <alignment horizontal="left"/>
      <protection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/>
    </xf>
    <xf numFmtId="1" fontId="6" fillId="0" borderId="51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164" fontId="6" fillId="0" borderId="62" xfId="0" applyNumberFormat="1" applyFont="1" applyFill="1" applyBorder="1" applyAlignment="1" applyProtection="1">
      <alignment horizontal="center"/>
      <protection/>
    </xf>
    <xf numFmtId="164" fontId="44" fillId="0" borderId="11" xfId="0" applyNumberFormat="1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 vertical="center" textRotation="90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0" fontId="7" fillId="0" borderId="56" xfId="0" applyFont="1" applyFill="1" applyBorder="1" applyAlignment="1" applyProtection="1" quotePrefix="1">
      <alignment horizontal="left"/>
      <protection/>
    </xf>
    <xf numFmtId="0" fontId="6" fillId="0" borderId="55" xfId="0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 quotePrefix="1">
      <alignment horizontal="left"/>
      <protection/>
    </xf>
    <xf numFmtId="0" fontId="6" fillId="0" borderId="32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 quotePrefix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44" fillId="0" borderId="11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5" xfId="0" applyFont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2" xfId="0" applyFont="1" applyFill="1" applyBorder="1" applyAlignment="1" applyProtection="1">
      <alignment horizontal="center" wrapText="1"/>
      <protection locked="0"/>
    </xf>
    <xf numFmtId="0" fontId="10" fillId="0" borderId="66" xfId="0" applyFont="1" applyFill="1" applyBorder="1" applyAlignment="1" applyProtection="1">
      <alignment horizontal="center" wrapText="1"/>
      <protection locked="0"/>
    </xf>
    <xf numFmtId="0" fontId="10" fillId="0" borderId="51" xfId="0" applyFont="1" applyFill="1" applyBorder="1" applyAlignment="1" applyProtection="1">
      <alignment horizontal="center" wrapText="1"/>
      <protection locked="0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center" wrapText="1"/>
      <protection locked="0"/>
    </xf>
    <xf numFmtId="0" fontId="10" fillId="0" borderId="18" xfId="0" applyFont="1" applyFill="1" applyBorder="1" applyAlignment="1" applyProtection="1">
      <alignment horizontal="center" wrapText="1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5.140625" style="24" customWidth="1"/>
    <col min="2" max="4" width="7.7109375" style="44" customWidth="1"/>
    <col min="5" max="14" width="7.7109375" style="16" customWidth="1"/>
    <col min="15" max="16384" width="9.140625" style="16" customWidth="1"/>
  </cols>
  <sheetData>
    <row r="1" spans="1:14" ht="12.75">
      <c r="A1" s="31"/>
      <c r="B1" s="140" t="s">
        <v>44</v>
      </c>
      <c r="C1" s="140"/>
      <c r="D1" s="140"/>
      <c r="E1" s="147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33" customFormat="1" ht="12.75">
      <c r="A2" s="32"/>
      <c r="B2" s="141" t="s">
        <v>45</v>
      </c>
      <c r="C2" s="142"/>
      <c r="D2" s="143"/>
      <c r="E2" s="150"/>
      <c r="F2" s="151"/>
      <c r="G2" s="151"/>
      <c r="H2" s="151"/>
      <c r="I2" s="151"/>
      <c r="J2" s="151"/>
      <c r="K2" s="151"/>
      <c r="L2" s="151"/>
      <c r="M2" s="151"/>
      <c r="N2" s="152"/>
    </row>
    <row r="3" spans="1:14" s="33" customFormat="1" ht="12.75">
      <c r="A3" s="34"/>
      <c r="B3" s="144" t="s">
        <v>62</v>
      </c>
      <c r="C3" s="145"/>
      <c r="D3" s="146"/>
      <c r="E3" s="144" t="s">
        <v>2</v>
      </c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3.5" customHeight="1">
      <c r="A4" s="35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6" t="s">
        <v>16</v>
      </c>
      <c r="B5" s="7" t="s">
        <v>65</v>
      </c>
      <c r="C5" s="7" t="s">
        <v>66</v>
      </c>
      <c r="D5" s="7" t="s">
        <v>63</v>
      </c>
      <c r="E5" s="7" t="s">
        <v>143</v>
      </c>
      <c r="F5" s="7" t="s">
        <v>67</v>
      </c>
      <c r="G5" s="7" t="s">
        <v>68</v>
      </c>
      <c r="H5" s="7" t="s">
        <v>73</v>
      </c>
      <c r="I5" s="7" t="s">
        <v>74</v>
      </c>
      <c r="J5" s="7" t="s">
        <v>69</v>
      </c>
      <c r="K5" s="7" t="s">
        <v>70</v>
      </c>
      <c r="L5" s="7" t="s">
        <v>39</v>
      </c>
      <c r="M5" s="7" t="s">
        <v>71</v>
      </c>
      <c r="N5" s="7" t="s">
        <v>72</v>
      </c>
    </row>
    <row r="6" spans="1:14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2.75">
      <c r="A7" s="1" t="s">
        <v>136</v>
      </c>
      <c r="B7" s="47">
        <v>57</v>
      </c>
      <c r="C7" s="27">
        <v>103</v>
      </c>
      <c r="D7" s="59">
        <v>69</v>
      </c>
      <c r="E7" s="37">
        <v>112</v>
      </c>
      <c r="F7" s="38">
        <v>8</v>
      </c>
      <c r="G7" s="27">
        <v>123</v>
      </c>
      <c r="H7" s="57">
        <v>24</v>
      </c>
      <c r="I7" s="38">
        <v>0</v>
      </c>
      <c r="J7" s="96">
        <v>1</v>
      </c>
      <c r="K7" s="96">
        <v>7</v>
      </c>
      <c r="L7" s="96">
        <v>47</v>
      </c>
      <c r="M7" s="96">
        <v>1</v>
      </c>
      <c r="N7" s="27">
        <v>1</v>
      </c>
    </row>
    <row r="8" spans="1:14" s="21" customFormat="1" ht="12.75">
      <c r="A8" s="1" t="s">
        <v>107</v>
      </c>
      <c r="B8" s="83">
        <v>37</v>
      </c>
      <c r="C8" s="30">
        <v>77</v>
      </c>
      <c r="D8" s="60">
        <v>114</v>
      </c>
      <c r="E8" s="42">
        <v>88</v>
      </c>
      <c r="F8" s="107">
        <v>4</v>
      </c>
      <c r="G8" s="104">
        <v>73</v>
      </c>
      <c r="H8" s="58">
        <v>35</v>
      </c>
      <c r="I8" s="40">
        <v>1</v>
      </c>
      <c r="J8" s="97">
        <v>0</v>
      </c>
      <c r="K8" s="97">
        <v>16</v>
      </c>
      <c r="L8" s="97">
        <v>76</v>
      </c>
      <c r="M8" s="97">
        <v>3</v>
      </c>
      <c r="N8" s="30">
        <v>1</v>
      </c>
    </row>
    <row r="9" spans="1:14" s="21" customFormat="1" ht="12.75">
      <c r="A9" s="1" t="s">
        <v>137</v>
      </c>
      <c r="B9" s="83">
        <v>45</v>
      </c>
      <c r="C9" s="30">
        <v>107</v>
      </c>
      <c r="D9" s="60">
        <v>76</v>
      </c>
      <c r="E9" s="42">
        <v>95</v>
      </c>
      <c r="F9" s="107">
        <v>0</v>
      </c>
      <c r="G9" s="104">
        <v>116</v>
      </c>
      <c r="H9" s="58">
        <v>43</v>
      </c>
      <c r="I9" s="40">
        <v>0</v>
      </c>
      <c r="J9" s="97">
        <v>0</v>
      </c>
      <c r="K9" s="97">
        <v>2</v>
      </c>
      <c r="L9" s="97">
        <v>44</v>
      </c>
      <c r="M9" s="97">
        <v>2</v>
      </c>
      <c r="N9" s="30">
        <v>2</v>
      </c>
    </row>
    <row r="10" spans="1:14" s="21" customFormat="1" ht="12.75">
      <c r="A10" s="1" t="s">
        <v>138</v>
      </c>
      <c r="B10" s="83">
        <v>55</v>
      </c>
      <c r="C10" s="30">
        <v>111</v>
      </c>
      <c r="D10" s="60">
        <v>50</v>
      </c>
      <c r="E10" s="42">
        <v>104</v>
      </c>
      <c r="F10" s="107">
        <v>2</v>
      </c>
      <c r="G10" s="104">
        <v>149</v>
      </c>
      <c r="H10" s="58">
        <v>21</v>
      </c>
      <c r="I10" s="40">
        <v>0</v>
      </c>
      <c r="J10" s="97">
        <v>2</v>
      </c>
      <c r="K10" s="97">
        <v>7</v>
      </c>
      <c r="L10" s="97">
        <v>40</v>
      </c>
      <c r="M10" s="97">
        <v>1</v>
      </c>
      <c r="N10" s="30">
        <v>0</v>
      </c>
    </row>
    <row r="11" spans="1:14" s="21" customFormat="1" ht="12.75">
      <c r="A11" s="1" t="s">
        <v>119</v>
      </c>
      <c r="B11" s="83">
        <v>49</v>
      </c>
      <c r="C11" s="30">
        <v>110</v>
      </c>
      <c r="D11" s="60">
        <v>67</v>
      </c>
      <c r="E11" s="42">
        <v>111</v>
      </c>
      <c r="F11" s="107">
        <v>2</v>
      </c>
      <c r="G11" s="104">
        <v>111</v>
      </c>
      <c r="H11" s="58">
        <v>24</v>
      </c>
      <c r="I11" s="40">
        <v>0</v>
      </c>
      <c r="J11" s="97">
        <v>0</v>
      </c>
      <c r="K11" s="97">
        <v>9</v>
      </c>
      <c r="L11" s="97">
        <v>44</v>
      </c>
      <c r="M11" s="97">
        <v>3</v>
      </c>
      <c r="N11" s="30">
        <v>0</v>
      </c>
    </row>
    <row r="12" spans="1:14" s="21" customFormat="1" ht="12.75">
      <c r="A12" s="1" t="s">
        <v>114</v>
      </c>
      <c r="B12" s="83">
        <v>30</v>
      </c>
      <c r="C12" s="30">
        <v>66</v>
      </c>
      <c r="D12" s="60">
        <v>52</v>
      </c>
      <c r="E12" s="42">
        <v>59</v>
      </c>
      <c r="F12" s="107">
        <v>4</v>
      </c>
      <c r="G12" s="104">
        <v>60</v>
      </c>
      <c r="H12" s="58">
        <v>32</v>
      </c>
      <c r="I12" s="40">
        <v>0</v>
      </c>
      <c r="J12" s="97">
        <v>0</v>
      </c>
      <c r="K12" s="97">
        <v>6</v>
      </c>
      <c r="L12" s="97">
        <v>21</v>
      </c>
      <c r="M12" s="97">
        <v>0</v>
      </c>
      <c r="N12" s="30">
        <v>1</v>
      </c>
    </row>
    <row r="13" spans="1:14" s="21" customFormat="1" ht="12.75">
      <c r="A13" s="1" t="s">
        <v>139</v>
      </c>
      <c r="B13" s="83">
        <v>54</v>
      </c>
      <c r="C13" s="30">
        <v>108</v>
      </c>
      <c r="D13" s="60">
        <v>52</v>
      </c>
      <c r="E13" s="42">
        <v>70</v>
      </c>
      <c r="F13" s="107">
        <v>7</v>
      </c>
      <c r="G13" s="104">
        <v>133</v>
      </c>
      <c r="H13" s="58">
        <v>32</v>
      </c>
      <c r="I13" s="40">
        <v>0</v>
      </c>
      <c r="J13" s="97">
        <v>0</v>
      </c>
      <c r="K13" s="97">
        <v>6</v>
      </c>
      <c r="L13" s="97">
        <v>41</v>
      </c>
      <c r="M13" s="97">
        <v>1</v>
      </c>
      <c r="N13" s="30">
        <v>1</v>
      </c>
    </row>
    <row r="14" spans="1:14" s="21" customFormat="1" ht="12.75">
      <c r="A14" s="1" t="s">
        <v>116</v>
      </c>
      <c r="B14" s="83">
        <v>73</v>
      </c>
      <c r="C14" s="30">
        <v>119</v>
      </c>
      <c r="D14" s="60">
        <v>52</v>
      </c>
      <c r="E14" s="42">
        <v>106</v>
      </c>
      <c r="F14" s="107">
        <v>4</v>
      </c>
      <c r="G14" s="104">
        <v>144</v>
      </c>
      <c r="H14" s="58">
        <v>28</v>
      </c>
      <c r="I14" s="40">
        <v>0</v>
      </c>
      <c r="J14" s="97">
        <v>0</v>
      </c>
      <c r="K14" s="97">
        <v>13</v>
      </c>
      <c r="L14" s="97">
        <v>28</v>
      </c>
      <c r="M14" s="97">
        <v>2</v>
      </c>
      <c r="N14" s="30">
        <v>1</v>
      </c>
    </row>
    <row r="15" spans="1:14" s="21" customFormat="1" ht="12.75">
      <c r="A15" s="1" t="s">
        <v>133</v>
      </c>
      <c r="B15" s="83">
        <v>49</v>
      </c>
      <c r="C15" s="30">
        <v>119</v>
      </c>
      <c r="D15" s="60">
        <v>52</v>
      </c>
      <c r="E15" s="42">
        <v>84</v>
      </c>
      <c r="F15" s="107">
        <v>1</v>
      </c>
      <c r="G15" s="104">
        <v>134</v>
      </c>
      <c r="H15" s="58">
        <v>16</v>
      </c>
      <c r="I15" s="40">
        <v>0</v>
      </c>
      <c r="J15" s="97">
        <v>1</v>
      </c>
      <c r="K15" s="97">
        <v>8</v>
      </c>
      <c r="L15" s="97">
        <v>38</v>
      </c>
      <c r="M15" s="97">
        <v>1</v>
      </c>
      <c r="N15" s="30">
        <v>0</v>
      </c>
    </row>
    <row r="16" spans="1:14" s="21" customFormat="1" ht="12.75">
      <c r="A16" s="1" t="s">
        <v>121</v>
      </c>
      <c r="B16" s="83">
        <v>24</v>
      </c>
      <c r="C16" s="30">
        <v>75</v>
      </c>
      <c r="D16" s="60">
        <v>25</v>
      </c>
      <c r="E16" s="42">
        <v>52</v>
      </c>
      <c r="F16" s="107">
        <v>1</v>
      </c>
      <c r="G16" s="104">
        <v>72</v>
      </c>
      <c r="H16" s="58">
        <v>9</v>
      </c>
      <c r="I16" s="40">
        <v>0</v>
      </c>
      <c r="J16" s="97">
        <v>0</v>
      </c>
      <c r="K16" s="97">
        <v>5</v>
      </c>
      <c r="L16" s="97">
        <v>18</v>
      </c>
      <c r="M16" s="97">
        <v>0</v>
      </c>
      <c r="N16" s="30">
        <v>0</v>
      </c>
    </row>
    <row r="17" spans="1:14" s="21" customFormat="1" ht="12.75">
      <c r="A17" s="1" t="s">
        <v>122</v>
      </c>
      <c r="B17" s="83">
        <v>27</v>
      </c>
      <c r="C17" s="30">
        <v>66</v>
      </c>
      <c r="D17" s="60">
        <v>50</v>
      </c>
      <c r="E17" s="42">
        <v>49</v>
      </c>
      <c r="F17" s="107">
        <v>1</v>
      </c>
      <c r="G17" s="104">
        <v>76</v>
      </c>
      <c r="H17" s="58">
        <v>24</v>
      </c>
      <c r="I17" s="40">
        <v>1</v>
      </c>
      <c r="J17" s="97">
        <v>0</v>
      </c>
      <c r="K17" s="97">
        <v>14</v>
      </c>
      <c r="L17" s="97">
        <v>26</v>
      </c>
      <c r="M17" s="97">
        <v>1</v>
      </c>
      <c r="N17" s="30">
        <v>0</v>
      </c>
    </row>
    <row r="18" spans="1:14" s="21" customFormat="1" ht="12.75">
      <c r="A18" s="1" t="s">
        <v>125</v>
      </c>
      <c r="B18" s="83">
        <v>26</v>
      </c>
      <c r="C18" s="30">
        <v>38</v>
      </c>
      <c r="D18" s="60">
        <v>47</v>
      </c>
      <c r="E18" s="42">
        <v>27</v>
      </c>
      <c r="F18" s="107">
        <v>2</v>
      </c>
      <c r="G18" s="104">
        <v>53</v>
      </c>
      <c r="H18" s="58">
        <v>17</v>
      </c>
      <c r="I18" s="40">
        <v>0</v>
      </c>
      <c r="J18" s="97">
        <v>0</v>
      </c>
      <c r="K18" s="97">
        <v>8</v>
      </c>
      <c r="L18" s="97">
        <v>33</v>
      </c>
      <c r="M18" s="97">
        <v>0</v>
      </c>
      <c r="N18" s="30">
        <v>0</v>
      </c>
    </row>
    <row r="19" spans="1:14" s="41" customFormat="1" ht="12.75">
      <c r="A19" s="1" t="s">
        <v>128</v>
      </c>
      <c r="B19" s="83">
        <v>64</v>
      </c>
      <c r="C19" s="30">
        <v>97</v>
      </c>
      <c r="D19" s="60">
        <v>65</v>
      </c>
      <c r="E19" s="42">
        <v>72</v>
      </c>
      <c r="F19" s="107">
        <v>5</v>
      </c>
      <c r="G19" s="104">
        <v>119</v>
      </c>
      <c r="H19" s="58">
        <v>18</v>
      </c>
      <c r="I19" s="40">
        <v>0</v>
      </c>
      <c r="J19" s="97">
        <v>0</v>
      </c>
      <c r="K19" s="97">
        <v>21</v>
      </c>
      <c r="L19" s="97">
        <v>49</v>
      </c>
      <c r="M19" s="97">
        <v>2</v>
      </c>
      <c r="N19" s="30">
        <v>1</v>
      </c>
    </row>
    <row r="20" spans="1:14" s="41" customFormat="1" ht="12.75">
      <c r="A20" s="1" t="s">
        <v>140</v>
      </c>
      <c r="B20" s="83">
        <v>15</v>
      </c>
      <c r="C20" s="30">
        <v>17</v>
      </c>
      <c r="D20" s="60">
        <v>85</v>
      </c>
      <c r="E20" s="42">
        <v>19</v>
      </c>
      <c r="F20" s="107">
        <v>5</v>
      </c>
      <c r="G20" s="104">
        <v>16</v>
      </c>
      <c r="H20" s="58">
        <v>28</v>
      </c>
      <c r="I20" s="40">
        <v>0</v>
      </c>
      <c r="J20" s="97">
        <v>0</v>
      </c>
      <c r="K20" s="97">
        <v>26</v>
      </c>
      <c r="L20" s="97">
        <v>52</v>
      </c>
      <c r="M20" s="97">
        <v>0</v>
      </c>
      <c r="N20" s="30">
        <v>2</v>
      </c>
    </row>
    <row r="21" spans="1:14" s="41" customFormat="1" ht="12.75">
      <c r="A21" s="1" t="s">
        <v>141</v>
      </c>
      <c r="B21" s="83">
        <v>14</v>
      </c>
      <c r="C21" s="30">
        <v>26</v>
      </c>
      <c r="D21" s="60">
        <v>54</v>
      </c>
      <c r="E21" s="42">
        <v>15</v>
      </c>
      <c r="F21" s="107">
        <v>4</v>
      </c>
      <c r="G21" s="104">
        <v>32</v>
      </c>
      <c r="H21" s="58">
        <v>16</v>
      </c>
      <c r="I21" s="40">
        <v>1</v>
      </c>
      <c r="J21" s="97">
        <v>0</v>
      </c>
      <c r="K21" s="97">
        <v>4</v>
      </c>
      <c r="L21" s="97">
        <v>46</v>
      </c>
      <c r="M21" s="97">
        <v>1</v>
      </c>
      <c r="N21" s="30">
        <v>1</v>
      </c>
    </row>
    <row r="22" spans="1:14" s="41" customFormat="1" ht="12.75">
      <c r="A22" s="1" t="s">
        <v>142</v>
      </c>
      <c r="B22" s="83">
        <v>0</v>
      </c>
      <c r="C22" s="99">
        <v>0</v>
      </c>
      <c r="D22" s="60">
        <v>3</v>
      </c>
      <c r="E22" s="109">
        <v>0</v>
      </c>
      <c r="F22" s="108">
        <v>0</v>
      </c>
      <c r="G22" s="106">
        <v>0</v>
      </c>
      <c r="H22" s="58">
        <v>1</v>
      </c>
      <c r="I22" s="40">
        <v>0</v>
      </c>
      <c r="J22" s="97">
        <v>0</v>
      </c>
      <c r="K22" s="97">
        <v>1</v>
      </c>
      <c r="L22" s="97">
        <v>2</v>
      </c>
      <c r="M22" s="97">
        <v>0</v>
      </c>
      <c r="N22" s="30">
        <v>0</v>
      </c>
    </row>
    <row r="23" spans="1:14" ht="12.75">
      <c r="A23" s="9" t="s">
        <v>0</v>
      </c>
      <c r="B23" s="25">
        <f aca="true" t="shared" si="0" ref="B23:N23">SUM(B7:B22)</f>
        <v>619</v>
      </c>
      <c r="C23" s="25">
        <f t="shared" si="0"/>
        <v>1239</v>
      </c>
      <c r="D23" s="25">
        <f t="shared" si="0"/>
        <v>913</v>
      </c>
      <c r="E23" s="25">
        <f t="shared" si="0"/>
        <v>1063</v>
      </c>
      <c r="F23" s="25">
        <f t="shared" si="0"/>
        <v>50</v>
      </c>
      <c r="G23" s="25">
        <f t="shared" si="0"/>
        <v>1411</v>
      </c>
      <c r="H23" s="25">
        <f t="shared" si="0"/>
        <v>368</v>
      </c>
      <c r="I23" s="25">
        <f t="shared" si="0"/>
        <v>3</v>
      </c>
      <c r="J23" s="25">
        <f t="shared" si="0"/>
        <v>4</v>
      </c>
      <c r="K23" s="25">
        <f t="shared" si="0"/>
        <v>153</v>
      </c>
      <c r="L23" s="25">
        <f t="shared" si="0"/>
        <v>605</v>
      </c>
      <c r="M23" s="25">
        <f t="shared" si="0"/>
        <v>18</v>
      </c>
      <c r="N23" s="25">
        <f t="shared" si="0"/>
        <v>11</v>
      </c>
    </row>
    <row r="24" spans="1:4" ht="12.75">
      <c r="A24" s="43"/>
      <c r="B24" s="66"/>
      <c r="C24" s="66"/>
      <c r="D24" s="66"/>
    </row>
  </sheetData>
  <sheetProtection selectLockedCells="1"/>
  <mergeCells count="6">
    <mergeCell ref="B1:D1"/>
    <mergeCell ref="B2:D2"/>
    <mergeCell ref="B3:D3"/>
    <mergeCell ref="E1:N1"/>
    <mergeCell ref="E2:N2"/>
    <mergeCell ref="E3:N3"/>
  </mergeCells>
  <printOptions horizontalCentered="1"/>
  <pageMargins left="1" right="0.5" top="1" bottom="0.5" header="0.5" footer="0.35"/>
  <pageSetup fitToHeight="1" fitToWidth="1" horizontalDpi="600" verticalDpi="600" orientation="landscape" pageOrder="overThenDown" scale="94" r:id="rId1"/>
  <headerFooter alignWithMargins="0">
    <oddHeader>&amp;C&amp;"Helv,Bold"BLAINE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2" sqref="L22"/>
    </sheetView>
  </sheetViews>
  <sheetFormatPr defaultColWidth="9.140625" defaultRowHeight="12.75"/>
  <cols>
    <col min="1" max="1" width="17.28125" style="24" bestFit="1" customWidth="1"/>
    <col min="2" max="10" width="8.57421875" style="44" customWidth="1"/>
    <col min="11" max="11" width="8.57421875" style="16" customWidth="1"/>
    <col min="12" max="12" width="11.57421875" style="16" customWidth="1"/>
    <col min="13" max="16384" width="9.140625" style="16" customWidth="1"/>
  </cols>
  <sheetData>
    <row r="1" spans="1:12" ht="12.75">
      <c r="A1" s="31"/>
      <c r="B1" s="153" t="s">
        <v>1</v>
      </c>
      <c r="C1" s="154"/>
      <c r="D1" s="154"/>
      <c r="E1" s="154"/>
      <c r="F1" s="154"/>
      <c r="G1" s="154"/>
      <c r="H1" s="155"/>
      <c r="I1" s="153" t="s">
        <v>5</v>
      </c>
      <c r="J1" s="154"/>
      <c r="K1" s="154"/>
      <c r="L1" s="112" t="s">
        <v>6</v>
      </c>
    </row>
    <row r="2" spans="1:12" ht="12.75">
      <c r="A2" s="34"/>
      <c r="B2" s="144" t="s">
        <v>2</v>
      </c>
      <c r="C2" s="145"/>
      <c r="D2" s="145"/>
      <c r="E2" s="145"/>
      <c r="F2" s="145"/>
      <c r="G2" s="145"/>
      <c r="H2" s="146"/>
      <c r="I2" s="144" t="s">
        <v>9</v>
      </c>
      <c r="J2" s="145"/>
      <c r="K2" s="145"/>
      <c r="L2" s="8" t="s">
        <v>10</v>
      </c>
    </row>
    <row r="3" spans="1:12" ht="12.75">
      <c r="A3" s="35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</row>
    <row r="4" spans="1:12" ht="87.75" customHeight="1" thickBot="1">
      <c r="A4" s="36" t="s">
        <v>16</v>
      </c>
      <c r="B4" s="7" t="s">
        <v>75</v>
      </c>
      <c r="C4" s="7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7" t="s">
        <v>81</v>
      </c>
      <c r="I4" s="4" t="s">
        <v>82</v>
      </c>
      <c r="J4" s="4" t="s">
        <v>83</v>
      </c>
      <c r="K4" s="4" t="s">
        <v>42</v>
      </c>
      <c r="L4" s="4" t="s">
        <v>46</v>
      </c>
    </row>
    <row r="5" spans="1:12" ht="13.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2.75">
      <c r="A6" s="1" t="s">
        <v>136</v>
      </c>
      <c r="B6" s="37">
        <v>179</v>
      </c>
      <c r="C6" s="27">
        <v>16</v>
      </c>
      <c r="D6" s="57">
        <v>10</v>
      </c>
      <c r="E6" s="38">
        <v>13</v>
      </c>
      <c r="F6" s="38">
        <v>3</v>
      </c>
      <c r="G6" s="38">
        <v>13</v>
      </c>
      <c r="H6" s="27">
        <v>19</v>
      </c>
      <c r="I6" s="37">
        <v>48</v>
      </c>
      <c r="J6" s="27">
        <v>131</v>
      </c>
      <c r="K6" s="57">
        <v>66</v>
      </c>
      <c r="L6" s="26">
        <v>60</v>
      </c>
    </row>
    <row r="7" spans="1:12" ht="12.75">
      <c r="A7" s="1" t="s">
        <v>107</v>
      </c>
      <c r="B7" s="39">
        <v>128</v>
      </c>
      <c r="C7" s="30">
        <v>9</v>
      </c>
      <c r="D7" s="116">
        <v>22</v>
      </c>
      <c r="E7" s="107">
        <v>18</v>
      </c>
      <c r="F7" s="107">
        <v>14</v>
      </c>
      <c r="G7" s="107">
        <v>20</v>
      </c>
      <c r="H7" s="30">
        <v>39</v>
      </c>
      <c r="I7" s="39">
        <v>33</v>
      </c>
      <c r="J7" s="30">
        <v>93</v>
      </c>
      <c r="K7" s="58">
        <v>106</v>
      </c>
      <c r="L7" s="29">
        <v>102</v>
      </c>
    </row>
    <row r="8" spans="1:12" ht="12.75">
      <c r="A8" s="1" t="s">
        <v>137</v>
      </c>
      <c r="B8" s="39">
        <v>168</v>
      </c>
      <c r="C8" s="30">
        <v>20</v>
      </c>
      <c r="D8" s="116">
        <v>17</v>
      </c>
      <c r="E8" s="107">
        <v>11</v>
      </c>
      <c r="F8" s="107">
        <v>3</v>
      </c>
      <c r="G8" s="107">
        <v>14</v>
      </c>
      <c r="H8" s="30">
        <v>29</v>
      </c>
      <c r="I8" s="39">
        <v>44</v>
      </c>
      <c r="J8" s="30">
        <v>123</v>
      </c>
      <c r="K8" s="58">
        <v>71</v>
      </c>
      <c r="L8" s="29">
        <v>67</v>
      </c>
    </row>
    <row r="9" spans="1:12" ht="12.75">
      <c r="A9" s="1" t="s">
        <v>138</v>
      </c>
      <c r="B9" s="39">
        <v>194</v>
      </c>
      <c r="C9" s="30">
        <v>15</v>
      </c>
      <c r="D9" s="116">
        <v>3</v>
      </c>
      <c r="E9" s="107">
        <v>15</v>
      </c>
      <c r="F9" s="107">
        <v>2</v>
      </c>
      <c r="G9" s="107">
        <v>9</v>
      </c>
      <c r="H9" s="30">
        <v>23</v>
      </c>
      <c r="I9" s="39">
        <v>48</v>
      </c>
      <c r="J9" s="30">
        <v>142</v>
      </c>
      <c r="K9" s="58">
        <v>46</v>
      </c>
      <c r="L9" s="29">
        <v>49</v>
      </c>
    </row>
    <row r="10" spans="1:12" ht="12.75">
      <c r="A10" s="1" t="s">
        <v>119</v>
      </c>
      <c r="B10" s="39">
        <v>165</v>
      </c>
      <c r="C10" s="30">
        <v>15</v>
      </c>
      <c r="D10" s="116">
        <v>15</v>
      </c>
      <c r="E10" s="107">
        <v>17</v>
      </c>
      <c r="F10" s="107">
        <v>5</v>
      </c>
      <c r="G10" s="107">
        <v>6</v>
      </c>
      <c r="H10" s="30">
        <v>23</v>
      </c>
      <c r="I10" s="39">
        <v>57</v>
      </c>
      <c r="J10" s="30">
        <v>118</v>
      </c>
      <c r="K10" s="58">
        <v>61</v>
      </c>
      <c r="L10" s="29">
        <v>62</v>
      </c>
    </row>
    <row r="11" spans="1:12" ht="12.75">
      <c r="A11" s="1" t="s">
        <v>114</v>
      </c>
      <c r="B11" s="39">
        <v>90</v>
      </c>
      <c r="C11" s="30">
        <v>14</v>
      </c>
      <c r="D11" s="116">
        <v>7</v>
      </c>
      <c r="E11" s="107">
        <v>15</v>
      </c>
      <c r="F11" s="107">
        <v>3</v>
      </c>
      <c r="G11" s="107">
        <v>11</v>
      </c>
      <c r="H11" s="30">
        <v>10</v>
      </c>
      <c r="I11" s="39">
        <v>30</v>
      </c>
      <c r="J11" s="30">
        <v>68</v>
      </c>
      <c r="K11" s="58">
        <v>45</v>
      </c>
      <c r="L11" s="29">
        <v>46</v>
      </c>
    </row>
    <row r="12" spans="1:12" ht="12.75">
      <c r="A12" s="1" t="s">
        <v>139</v>
      </c>
      <c r="B12" s="39">
        <v>176</v>
      </c>
      <c r="C12" s="30">
        <v>10</v>
      </c>
      <c r="D12" s="116">
        <v>10</v>
      </c>
      <c r="E12" s="107">
        <v>14</v>
      </c>
      <c r="F12" s="107">
        <v>7</v>
      </c>
      <c r="G12" s="107">
        <v>9</v>
      </c>
      <c r="H12" s="30">
        <v>19</v>
      </c>
      <c r="I12" s="39">
        <v>40</v>
      </c>
      <c r="J12" s="30">
        <v>133</v>
      </c>
      <c r="K12" s="58">
        <v>45</v>
      </c>
      <c r="L12" s="29">
        <v>46</v>
      </c>
    </row>
    <row r="13" spans="1:12" ht="12.75">
      <c r="A13" s="1" t="s">
        <v>116</v>
      </c>
      <c r="B13" s="39">
        <v>215</v>
      </c>
      <c r="C13" s="30">
        <v>10</v>
      </c>
      <c r="D13" s="116">
        <v>9</v>
      </c>
      <c r="E13" s="107">
        <v>11</v>
      </c>
      <c r="F13" s="107">
        <v>6</v>
      </c>
      <c r="G13" s="107">
        <v>14</v>
      </c>
      <c r="H13" s="30">
        <v>12</v>
      </c>
      <c r="I13" s="39">
        <v>68</v>
      </c>
      <c r="J13" s="30">
        <v>144</v>
      </c>
      <c r="K13" s="58">
        <v>51</v>
      </c>
      <c r="L13" s="29">
        <v>50</v>
      </c>
    </row>
    <row r="14" spans="1:12" ht="12.75">
      <c r="A14" s="1" t="s">
        <v>133</v>
      </c>
      <c r="B14" s="39">
        <v>179</v>
      </c>
      <c r="C14" s="30">
        <v>22</v>
      </c>
      <c r="D14" s="116">
        <v>6</v>
      </c>
      <c r="E14" s="107">
        <v>20</v>
      </c>
      <c r="F14" s="107">
        <v>3</v>
      </c>
      <c r="G14" s="107">
        <v>8</v>
      </c>
      <c r="H14" s="30">
        <v>17</v>
      </c>
      <c r="I14" s="39">
        <v>63</v>
      </c>
      <c r="J14" s="30">
        <v>123</v>
      </c>
      <c r="K14" s="58">
        <v>47</v>
      </c>
      <c r="L14" s="29">
        <v>45</v>
      </c>
    </row>
    <row r="15" spans="1:12" ht="12.75">
      <c r="A15" s="1" t="s">
        <v>121</v>
      </c>
      <c r="B15" s="39">
        <v>99</v>
      </c>
      <c r="C15" s="30">
        <v>14</v>
      </c>
      <c r="D15" s="116">
        <v>5</v>
      </c>
      <c r="E15" s="107">
        <v>10</v>
      </c>
      <c r="F15" s="107">
        <v>1</v>
      </c>
      <c r="G15" s="107">
        <v>7</v>
      </c>
      <c r="H15" s="30">
        <v>6</v>
      </c>
      <c r="I15" s="39">
        <v>27</v>
      </c>
      <c r="J15" s="30">
        <v>79</v>
      </c>
      <c r="K15" s="58">
        <v>24</v>
      </c>
      <c r="L15" s="29">
        <v>22</v>
      </c>
    </row>
    <row r="16" spans="1:12" ht="12.75">
      <c r="A16" s="1" t="s">
        <v>122</v>
      </c>
      <c r="B16" s="39">
        <v>107</v>
      </c>
      <c r="C16" s="30">
        <v>7</v>
      </c>
      <c r="D16" s="116">
        <v>3</v>
      </c>
      <c r="E16" s="107">
        <v>18</v>
      </c>
      <c r="F16" s="107">
        <v>10</v>
      </c>
      <c r="G16" s="107">
        <v>13</v>
      </c>
      <c r="H16" s="30">
        <v>18</v>
      </c>
      <c r="I16" s="39">
        <v>27</v>
      </c>
      <c r="J16" s="30">
        <v>77</v>
      </c>
      <c r="K16" s="58">
        <v>53</v>
      </c>
      <c r="L16" s="29">
        <v>50</v>
      </c>
    </row>
    <row r="17" spans="1:12" ht="12.75">
      <c r="A17" s="1" t="s">
        <v>125</v>
      </c>
      <c r="B17" s="39">
        <v>65</v>
      </c>
      <c r="C17" s="30">
        <v>8</v>
      </c>
      <c r="D17" s="116">
        <v>7</v>
      </c>
      <c r="E17" s="107">
        <v>13</v>
      </c>
      <c r="F17" s="107">
        <v>2</v>
      </c>
      <c r="G17" s="107">
        <v>9</v>
      </c>
      <c r="H17" s="30">
        <v>18</v>
      </c>
      <c r="I17" s="39">
        <v>12</v>
      </c>
      <c r="J17" s="30">
        <v>59</v>
      </c>
      <c r="K17" s="58">
        <v>47</v>
      </c>
      <c r="L17" s="29">
        <v>49</v>
      </c>
    </row>
    <row r="18" spans="1:12" ht="12.75">
      <c r="A18" s="1" t="s">
        <v>128</v>
      </c>
      <c r="B18" s="39">
        <v>162</v>
      </c>
      <c r="C18" s="30">
        <v>16</v>
      </c>
      <c r="D18" s="116">
        <v>9</v>
      </c>
      <c r="E18" s="107">
        <v>17</v>
      </c>
      <c r="F18" s="107">
        <v>12</v>
      </c>
      <c r="G18" s="107">
        <v>14</v>
      </c>
      <c r="H18" s="30">
        <v>26</v>
      </c>
      <c r="I18" s="39">
        <v>45</v>
      </c>
      <c r="J18" s="30">
        <v>126</v>
      </c>
      <c r="K18" s="58">
        <v>75</v>
      </c>
      <c r="L18" s="29">
        <v>67</v>
      </c>
    </row>
    <row r="19" spans="1:12" ht="12.75">
      <c r="A19" s="1" t="s">
        <v>140</v>
      </c>
      <c r="B19" s="39">
        <v>25</v>
      </c>
      <c r="C19" s="30">
        <v>9</v>
      </c>
      <c r="D19" s="116">
        <v>6</v>
      </c>
      <c r="E19" s="107">
        <v>34</v>
      </c>
      <c r="F19" s="107">
        <v>10</v>
      </c>
      <c r="G19" s="107">
        <v>7</v>
      </c>
      <c r="H19" s="30">
        <v>40</v>
      </c>
      <c r="I19" s="39">
        <v>16</v>
      </c>
      <c r="J19" s="30">
        <v>18</v>
      </c>
      <c r="K19" s="58">
        <v>88</v>
      </c>
      <c r="L19" s="29">
        <v>87</v>
      </c>
    </row>
    <row r="20" spans="1:12" ht="12.75">
      <c r="A20" s="1" t="s">
        <v>141</v>
      </c>
      <c r="B20" s="39">
        <v>40</v>
      </c>
      <c r="C20" s="30">
        <v>6</v>
      </c>
      <c r="D20" s="116">
        <v>7</v>
      </c>
      <c r="E20" s="107">
        <v>13</v>
      </c>
      <c r="F20" s="107">
        <v>10</v>
      </c>
      <c r="G20" s="107">
        <v>3</v>
      </c>
      <c r="H20" s="30">
        <v>29</v>
      </c>
      <c r="I20" s="39">
        <v>11</v>
      </c>
      <c r="J20" s="30">
        <v>36</v>
      </c>
      <c r="K20" s="58">
        <v>52</v>
      </c>
      <c r="L20" s="29">
        <v>53</v>
      </c>
    </row>
    <row r="21" spans="1:12" ht="12.75">
      <c r="A21" s="1" t="s">
        <v>142</v>
      </c>
      <c r="B21" s="89">
        <v>0</v>
      </c>
      <c r="C21" s="99">
        <v>0</v>
      </c>
      <c r="D21" s="117">
        <v>0</v>
      </c>
      <c r="E21" s="108">
        <v>2</v>
      </c>
      <c r="F21" s="108">
        <v>0</v>
      </c>
      <c r="G21" s="108">
        <v>0</v>
      </c>
      <c r="H21" s="30">
        <v>2</v>
      </c>
      <c r="I21" s="89">
        <v>0</v>
      </c>
      <c r="J21" s="99">
        <v>0</v>
      </c>
      <c r="K21" s="58">
        <v>3</v>
      </c>
      <c r="L21" s="118">
        <v>3</v>
      </c>
    </row>
    <row r="22" spans="1:12" ht="12.75">
      <c r="A22" s="9" t="s">
        <v>0</v>
      </c>
      <c r="B22" s="25">
        <f aca="true" t="shared" si="0" ref="B22:L22">SUM(B6:B21)</f>
        <v>1992</v>
      </c>
      <c r="C22" s="25">
        <f t="shared" si="0"/>
        <v>191</v>
      </c>
      <c r="D22" s="25">
        <f t="shared" si="0"/>
        <v>136</v>
      </c>
      <c r="E22" s="25">
        <f t="shared" si="0"/>
        <v>241</v>
      </c>
      <c r="F22" s="25">
        <f t="shared" si="0"/>
        <v>91</v>
      </c>
      <c r="G22" s="25">
        <f t="shared" si="0"/>
        <v>157</v>
      </c>
      <c r="H22" s="25">
        <f t="shared" si="0"/>
        <v>330</v>
      </c>
      <c r="I22" s="25">
        <f t="shared" si="0"/>
        <v>569</v>
      </c>
      <c r="J22" s="25">
        <f t="shared" si="0"/>
        <v>1470</v>
      </c>
      <c r="K22" s="25">
        <f t="shared" si="0"/>
        <v>880</v>
      </c>
      <c r="L22" s="25">
        <f t="shared" si="0"/>
        <v>858</v>
      </c>
    </row>
  </sheetData>
  <sheetProtection selectLockedCells="1"/>
  <mergeCells count="4">
    <mergeCell ref="B2:H2"/>
    <mergeCell ref="B1:H1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2" sqref="K22"/>
    </sheetView>
  </sheetViews>
  <sheetFormatPr defaultColWidth="9.140625" defaultRowHeight="12.75"/>
  <cols>
    <col min="1" max="1" width="17.28125" style="24" bestFit="1" customWidth="1"/>
    <col min="2" max="10" width="8.57421875" style="16" customWidth="1"/>
    <col min="11" max="16384" width="9.140625" style="16" customWidth="1"/>
  </cols>
  <sheetData>
    <row r="1" spans="1:10" ht="12.75">
      <c r="A1" s="31"/>
      <c r="B1" s="156" t="s">
        <v>6</v>
      </c>
      <c r="C1" s="157"/>
      <c r="D1" s="158"/>
      <c r="E1" s="159" t="s">
        <v>7</v>
      </c>
      <c r="F1" s="159"/>
      <c r="G1" s="140" t="s">
        <v>8</v>
      </c>
      <c r="H1" s="140"/>
      <c r="I1" s="140"/>
      <c r="J1" s="140"/>
    </row>
    <row r="2" spans="1:10" s="33" customFormat="1" ht="12.75">
      <c r="A2" s="34"/>
      <c r="B2" s="144" t="s">
        <v>11</v>
      </c>
      <c r="C2" s="145"/>
      <c r="D2" s="146"/>
      <c r="E2" s="160" t="s">
        <v>12</v>
      </c>
      <c r="F2" s="160"/>
      <c r="G2" s="160" t="s">
        <v>13</v>
      </c>
      <c r="H2" s="160"/>
      <c r="I2" s="160"/>
      <c r="J2" s="160"/>
    </row>
    <row r="3" spans="1:10" ht="13.5" customHeight="1">
      <c r="A3" s="35"/>
      <c r="B3" s="2" t="s">
        <v>4</v>
      </c>
      <c r="C3" s="2" t="s">
        <v>4</v>
      </c>
      <c r="D3" s="2" t="s">
        <v>4</v>
      </c>
      <c r="E3" s="2" t="s">
        <v>3</v>
      </c>
      <c r="F3" s="3" t="s">
        <v>4</v>
      </c>
      <c r="G3" s="3" t="s">
        <v>3</v>
      </c>
      <c r="H3" s="3" t="s">
        <v>3</v>
      </c>
      <c r="I3" s="3" t="s">
        <v>4</v>
      </c>
      <c r="J3" s="3" t="s">
        <v>4</v>
      </c>
    </row>
    <row r="4" spans="1:10" s="17" customFormat="1" ht="87.75" customHeight="1" thickBot="1">
      <c r="A4" s="36" t="s">
        <v>16</v>
      </c>
      <c r="B4" s="4" t="s">
        <v>144</v>
      </c>
      <c r="C4" s="4" t="s">
        <v>84</v>
      </c>
      <c r="D4" s="4" t="s">
        <v>85</v>
      </c>
      <c r="E4" s="5" t="s">
        <v>47</v>
      </c>
      <c r="F4" s="5" t="s">
        <v>40</v>
      </c>
      <c r="G4" s="5" t="s">
        <v>86</v>
      </c>
      <c r="H4" s="5" t="s">
        <v>87</v>
      </c>
      <c r="I4" s="5" t="s">
        <v>88</v>
      </c>
      <c r="J4" s="5" t="s">
        <v>48</v>
      </c>
    </row>
    <row r="5" spans="1:10" s="21" customFormat="1" ht="13.5" thickBot="1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s="21" customFormat="1" ht="12.75">
      <c r="A6" s="1" t="s">
        <v>136</v>
      </c>
      <c r="B6" s="37">
        <v>22</v>
      </c>
      <c r="C6" s="38">
        <v>21</v>
      </c>
      <c r="D6" s="27">
        <v>18</v>
      </c>
      <c r="E6" s="26">
        <v>159</v>
      </c>
      <c r="F6" s="59">
        <v>66</v>
      </c>
      <c r="G6" s="37">
        <v>15</v>
      </c>
      <c r="H6" s="27">
        <v>169</v>
      </c>
      <c r="I6" s="57">
        <v>33</v>
      </c>
      <c r="J6" s="27">
        <v>34</v>
      </c>
    </row>
    <row r="7" spans="1:10" s="21" customFormat="1" ht="12.75">
      <c r="A7" s="1" t="s">
        <v>107</v>
      </c>
      <c r="B7" s="39">
        <v>32</v>
      </c>
      <c r="C7" s="40">
        <v>45</v>
      </c>
      <c r="D7" s="30">
        <v>33</v>
      </c>
      <c r="E7" s="29">
        <v>111</v>
      </c>
      <c r="F7" s="60">
        <v>106</v>
      </c>
      <c r="G7" s="39">
        <v>15</v>
      </c>
      <c r="H7" s="30">
        <v>116</v>
      </c>
      <c r="I7" s="58">
        <v>59</v>
      </c>
      <c r="J7" s="30">
        <v>55</v>
      </c>
    </row>
    <row r="8" spans="1:10" s="21" customFormat="1" ht="12.75">
      <c r="A8" s="1" t="s">
        <v>137</v>
      </c>
      <c r="B8" s="39">
        <v>17</v>
      </c>
      <c r="C8" s="40">
        <v>35</v>
      </c>
      <c r="D8" s="30">
        <v>16</v>
      </c>
      <c r="E8" s="29">
        <v>144</v>
      </c>
      <c r="F8" s="60">
        <v>70</v>
      </c>
      <c r="G8" s="39">
        <v>10</v>
      </c>
      <c r="H8" s="30">
        <v>163</v>
      </c>
      <c r="I8" s="58">
        <v>27</v>
      </c>
      <c r="J8" s="30">
        <v>46</v>
      </c>
    </row>
    <row r="9" spans="1:10" s="21" customFormat="1" ht="12.75">
      <c r="A9" s="1" t="s">
        <v>138</v>
      </c>
      <c r="B9" s="39">
        <v>18</v>
      </c>
      <c r="C9" s="40">
        <v>14</v>
      </c>
      <c r="D9" s="30">
        <v>14</v>
      </c>
      <c r="E9" s="29">
        <v>157</v>
      </c>
      <c r="F9" s="60">
        <v>44</v>
      </c>
      <c r="G9" s="39">
        <v>18</v>
      </c>
      <c r="H9" s="30">
        <v>180</v>
      </c>
      <c r="I9" s="58">
        <v>23</v>
      </c>
      <c r="J9" s="30">
        <v>29</v>
      </c>
    </row>
    <row r="10" spans="1:10" s="21" customFormat="1" ht="12.75">
      <c r="A10" s="1" t="s">
        <v>119</v>
      </c>
      <c r="B10" s="39">
        <v>24</v>
      </c>
      <c r="C10" s="40">
        <v>23</v>
      </c>
      <c r="D10" s="30">
        <v>13</v>
      </c>
      <c r="E10" s="29">
        <v>149</v>
      </c>
      <c r="F10" s="60">
        <v>62</v>
      </c>
      <c r="G10" s="39">
        <v>16</v>
      </c>
      <c r="H10" s="30">
        <v>163</v>
      </c>
      <c r="I10" s="58">
        <v>32</v>
      </c>
      <c r="J10" s="30">
        <v>30</v>
      </c>
    </row>
    <row r="11" spans="1:10" s="21" customFormat="1" ht="12.75">
      <c r="A11" s="1" t="s">
        <v>114</v>
      </c>
      <c r="B11" s="39">
        <v>19</v>
      </c>
      <c r="C11" s="40">
        <v>15</v>
      </c>
      <c r="D11" s="30">
        <v>8</v>
      </c>
      <c r="E11" s="29">
        <v>87</v>
      </c>
      <c r="F11" s="60">
        <v>46</v>
      </c>
      <c r="G11" s="39">
        <v>10</v>
      </c>
      <c r="H11" s="30">
        <v>91</v>
      </c>
      <c r="I11" s="58">
        <v>13</v>
      </c>
      <c r="J11" s="30">
        <v>30</v>
      </c>
    </row>
    <row r="12" spans="1:10" s="21" customFormat="1" ht="12.75">
      <c r="A12" s="1" t="s">
        <v>139</v>
      </c>
      <c r="B12" s="39">
        <v>21</v>
      </c>
      <c r="C12" s="40">
        <v>19</v>
      </c>
      <c r="D12" s="30">
        <v>15</v>
      </c>
      <c r="E12" s="29">
        <v>153</v>
      </c>
      <c r="F12" s="60">
        <v>48</v>
      </c>
      <c r="G12" s="39">
        <v>16</v>
      </c>
      <c r="H12" s="30">
        <v>166</v>
      </c>
      <c r="I12" s="58">
        <v>18</v>
      </c>
      <c r="J12" s="30">
        <v>38</v>
      </c>
    </row>
    <row r="13" spans="1:10" s="21" customFormat="1" ht="12.75">
      <c r="A13" s="1" t="s">
        <v>116</v>
      </c>
      <c r="B13" s="39">
        <v>23</v>
      </c>
      <c r="C13" s="40">
        <v>15</v>
      </c>
      <c r="D13" s="30">
        <v>14</v>
      </c>
      <c r="E13" s="29">
        <v>188</v>
      </c>
      <c r="F13" s="60">
        <v>55</v>
      </c>
      <c r="G13" s="39">
        <v>33</v>
      </c>
      <c r="H13" s="30">
        <v>196</v>
      </c>
      <c r="I13" s="58">
        <v>29</v>
      </c>
      <c r="J13" s="30">
        <v>37</v>
      </c>
    </row>
    <row r="14" spans="1:10" s="21" customFormat="1" ht="12.75">
      <c r="A14" s="1" t="s">
        <v>133</v>
      </c>
      <c r="B14" s="39">
        <v>14</v>
      </c>
      <c r="C14" s="40">
        <v>20</v>
      </c>
      <c r="D14" s="30">
        <v>15</v>
      </c>
      <c r="E14" s="29">
        <v>155</v>
      </c>
      <c r="F14" s="60">
        <v>49</v>
      </c>
      <c r="G14" s="39">
        <v>23</v>
      </c>
      <c r="H14" s="30">
        <v>171</v>
      </c>
      <c r="I14" s="58">
        <v>26</v>
      </c>
      <c r="J14" s="30">
        <v>30</v>
      </c>
    </row>
    <row r="15" spans="1:10" s="21" customFormat="1" ht="12.75">
      <c r="A15" s="1" t="s">
        <v>121</v>
      </c>
      <c r="B15" s="39">
        <v>8</v>
      </c>
      <c r="C15" s="40">
        <v>11</v>
      </c>
      <c r="D15" s="30">
        <v>8</v>
      </c>
      <c r="E15" s="29">
        <v>87</v>
      </c>
      <c r="F15" s="60">
        <v>26</v>
      </c>
      <c r="G15" s="39">
        <v>15</v>
      </c>
      <c r="H15" s="30">
        <v>98</v>
      </c>
      <c r="I15" s="58">
        <v>10</v>
      </c>
      <c r="J15" s="30">
        <v>20</v>
      </c>
    </row>
    <row r="16" spans="1:10" s="21" customFormat="1" ht="12.75">
      <c r="A16" s="1" t="s">
        <v>122</v>
      </c>
      <c r="B16" s="39">
        <v>23</v>
      </c>
      <c r="C16" s="40">
        <v>14</v>
      </c>
      <c r="D16" s="30">
        <v>22</v>
      </c>
      <c r="E16" s="29">
        <v>81</v>
      </c>
      <c r="F16" s="60">
        <v>52</v>
      </c>
      <c r="G16" s="39">
        <v>17</v>
      </c>
      <c r="H16" s="30">
        <v>89</v>
      </c>
      <c r="I16" s="58">
        <v>34</v>
      </c>
      <c r="J16" s="30">
        <v>27</v>
      </c>
    </row>
    <row r="17" spans="1:10" s="21" customFormat="1" ht="12.75">
      <c r="A17" s="1" t="s">
        <v>125</v>
      </c>
      <c r="B17" s="39">
        <v>16</v>
      </c>
      <c r="C17" s="40">
        <v>18</v>
      </c>
      <c r="D17" s="30">
        <v>14</v>
      </c>
      <c r="E17" s="29">
        <v>60</v>
      </c>
      <c r="F17" s="60">
        <v>46</v>
      </c>
      <c r="G17" s="39">
        <v>2</v>
      </c>
      <c r="H17" s="30">
        <v>72</v>
      </c>
      <c r="I17" s="58">
        <v>27</v>
      </c>
      <c r="J17" s="30">
        <v>24</v>
      </c>
    </row>
    <row r="18" spans="1:10" s="21" customFormat="1" ht="12.75">
      <c r="A18" s="1" t="s">
        <v>128</v>
      </c>
      <c r="B18" s="39">
        <v>31</v>
      </c>
      <c r="C18" s="40">
        <v>15</v>
      </c>
      <c r="D18" s="30">
        <v>25</v>
      </c>
      <c r="E18" s="29">
        <v>142</v>
      </c>
      <c r="F18" s="60">
        <v>72</v>
      </c>
      <c r="G18" s="39">
        <v>28</v>
      </c>
      <c r="H18" s="30">
        <v>147</v>
      </c>
      <c r="I18" s="58">
        <v>32</v>
      </c>
      <c r="J18" s="30">
        <v>48</v>
      </c>
    </row>
    <row r="19" spans="1:10" s="21" customFormat="1" ht="12.75">
      <c r="A19" s="1" t="s">
        <v>140</v>
      </c>
      <c r="B19" s="39">
        <v>71</v>
      </c>
      <c r="C19" s="40">
        <v>19</v>
      </c>
      <c r="D19" s="30">
        <v>11</v>
      </c>
      <c r="E19" s="29">
        <v>27</v>
      </c>
      <c r="F19" s="60">
        <v>87</v>
      </c>
      <c r="G19" s="39">
        <v>14</v>
      </c>
      <c r="H19" s="30">
        <v>19</v>
      </c>
      <c r="I19" s="58">
        <v>43</v>
      </c>
      <c r="J19" s="30">
        <v>55</v>
      </c>
    </row>
    <row r="20" spans="1:10" s="21" customFormat="1" ht="12.75">
      <c r="A20" s="1" t="s">
        <v>141</v>
      </c>
      <c r="B20" s="39">
        <v>23</v>
      </c>
      <c r="C20" s="40">
        <v>22</v>
      </c>
      <c r="D20" s="30">
        <v>14</v>
      </c>
      <c r="E20" s="29">
        <v>37</v>
      </c>
      <c r="F20" s="60">
        <v>53</v>
      </c>
      <c r="G20" s="39">
        <v>7</v>
      </c>
      <c r="H20" s="30">
        <v>39</v>
      </c>
      <c r="I20" s="58">
        <v>25</v>
      </c>
      <c r="J20" s="30">
        <v>40</v>
      </c>
    </row>
    <row r="21" spans="1:10" s="41" customFormat="1" ht="12.75">
      <c r="A21" s="1" t="s">
        <v>142</v>
      </c>
      <c r="B21" s="39">
        <v>4</v>
      </c>
      <c r="C21" s="98">
        <v>0</v>
      </c>
      <c r="D21" s="99">
        <v>0</v>
      </c>
      <c r="E21" s="118">
        <v>0</v>
      </c>
      <c r="F21" s="113">
        <v>3</v>
      </c>
      <c r="G21" s="89">
        <v>0</v>
      </c>
      <c r="H21" s="99">
        <v>0</v>
      </c>
      <c r="I21" s="119">
        <v>3</v>
      </c>
      <c r="J21" s="99">
        <v>1</v>
      </c>
    </row>
    <row r="22" spans="1:10" ht="12.75">
      <c r="A22" s="9" t="s">
        <v>0</v>
      </c>
      <c r="B22" s="25">
        <f>SUM(B6:B21)</f>
        <v>366</v>
      </c>
      <c r="C22" s="25">
        <f>SUM(C6:C21)</f>
        <v>306</v>
      </c>
      <c r="D22" s="25">
        <f>SUM(D6:D21)</f>
        <v>240</v>
      </c>
      <c r="E22" s="25">
        <f aca="true" t="shared" si="0" ref="E22:J22">SUM(E6:E21)</f>
        <v>1737</v>
      </c>
      <c r="F22" s="25">
        <f t="shared" si="0"/>
        <v>885</v>
      </c>
      <c r="G22" s="25">
        <f t="shared" si="0"/>
        <v>239</v>
      </c>
      <c r="H22" s="25">
        <f t="shared" si="0"/>
        <v>1879</v>
      </c>
      <c r="I22" s="25">
        <f t="shared" si="0"/>
        <v>434</v>
      </c>
      <c r="J22" s="25">
        <f t="shared" si="0"/>
        <v>544</v>
      </c>
    </row>
    <row r="23" spans="1:5" ht="12.75">
      <c r="A23" s="43"/>
      <c r="B23" s="66"/>
      <c r="C23" s="66"/>
      <c r="D23" s="66"/>
      <c r="E23" s="66"/>
    </row>
  </sheetData>
  <sheetProtection selectLockedCells="1"/>
  <mergeCells count="6">
    <mergeCell ref="B1:D1"/>
    <mergeCell ref="B2:D2"/>
    <mergeCell ref="E1:F1"/>
    <mergeCell ref="G1:J1"/>
    <mergeCell ref="E2:F2"/>
    <mergeCell ref="G2:J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&amp;C&amp;"Helv,Bold"BLAINE COUNTY RESULTS
PRIMARY ELECTION 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8" sqref="F28"/>
    </sheetView>
  </sheetViews>
  <sheetFormatPr defaultColWidth="9.140625" defaultRowHeight="12.75"/>
  <cols>
    <col min="1" max="1" width="17.28125" style="24" bestFit="1" customWidth="1"/>
    <col min="2" max="2" width="15.8515625" style="16" customWidth="1"/>
    <col min="3" max="3" width="15.00390625" style="16" customWidth="1"/>
    <col min="4" max="4" width="14.28125" style="16" bestFit="1" customWidth="1"/>
    <col min="5" max="9" width="8.7109375" style="16" customWidth="1"/>
    <col min="10" max="16384" width="9.140625" style="16" customWidth="1"/>
  </cols>
  <sheetData>
    <row r="1" spans="1:9" ht="12.75">
      <c r="A1" s="78"/>
      <c r="B1" s="90" t="s">
        <v>25</v>
      </c>
      <c r="C1" s="153" t="s">
        <v>89</v>
      </c>
      <c r="D1" s="155"/>
      <c r="E1" s="162"/>
      <c r="F1" s="163"/>
      <c r="G1" s="163"/>
      <c r="H1" s="163"/>
      <c r="I1" s="164"/>
    </row>
    <row r="2" spans="1:9" ht="12.75">
      <c r="A2" s="67"/>
      <c r="B2" s="49" t="s">
        <v>20</v>
      </c>
      <c r="C2" s="144"/>
      <c r="D2" s="146"/>
      <c r="E2" s="141" t="s">
        <v>14</v>
      </c>
      <c r="F2" s="142"/>
      <c r="G2" s="142"/>
      <c r="H2" s="142"/>
      <c r="I2" s="143"/>
    </row>
    <row r="3" spans="1:9" s="33" customFormat="1" ht="12.75">
      <c r="A3" s="34"/>
      <c r="B3" s="72" t="s">
        <v>26</v>
      </c>
      <c r="C3" s="100" t="s">
        <v>26</v>
      </c>
      <c r="D3" s="12" t="s">
        <v>26</v>
      </c>
      <c r="E3" s="141" t="s">
        <v>15</v>
      </c>
      <c r="F3" s="142"/>
      <c r="G3" s="142"/>
      <c r="H3" s="142"/>
      <c r="I3" s="143"/>
    </row>
    <row r="4" spans="1:9" ht="13.5" customHeight="1">
      <c r="A4" s="35"/>
      <c r="B4" s="73" t="s">
        <v>153</v>
      </c>
      <c r="C4" s="100" t="s">
        <v>90</v>
      </c>
      <c r="D4" s="12" t="s">
        <v>91</v>
      </c>
      <c r="E4" s="13"/>
      <c r="F4" s="14"/>
      <c r="G4" s="14"/>
      <c r="H4" s="14"/>
      <c r="I4" s="15"/>
    </row>
    <row r="5" spans="1:9" s="17" customFormat="1" ht="87.75" customHeight="1" thickBot="1">
      <c r="A5" s="36" t="s">
        <v>16</v>
      </c>
      <c r="B5" s="6" t="s">
        <v>153</v>
      </c>
      <c r="C5" s="6" t="s">
        <v>90</v>
      </c>
      <c r="D5" s="6" t="s">
        <v>91</v>
      </c>
      <c r="E5" s="7" t="s">
        <v>21</v>
      </c>
      <c r="F5" s="7" t="s">
        <v>22</v>
      </c>
      <c r="G5" s="7" t="s">
        <v>27</v>
      </c>
      <c r="H5" s="7" t="s">
        <v>28</v>
      </c>
      <c r="I5" s="4" t="s">
        <v>23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136</v>
      </c>
      <c r="B7" s="37">
        <v>226</v>
      </c>
      <c r="C7" s="47">
        <v>225</v>
      </c>
      <c r="D7" s="26">
        <v>229</v>
      </c>
      <c r="E7" s="27">
        <v>1097</v>
      </c>
      <c r="F7" s="27">
        <f>7+8</f>
        <v>15</v>
      </c>
      <c r="G7" s="53">
        <f>IF(F7&lt;&gt;0,F7+E7,"")</f>
        <v>1112</v>
      </c>
      <c r="H7" s="27">
        <v>343</v>
      </c>
      <c r="I7" s="28">
        <f>IF(H7&lt;&gt;0,H7/G7,"")</f>
        <v>0.30845323741007197</v>
      </c>
    </row>
    <row r="8" spans="1:9" s="21" customFormat="1" ht="12.75">
      <c r="A8" s="1" t="s">
        <v>107</v>
      </c>
      <c r="B8" s="39">
        <v>207</v>
      </c>
      <c r="C8" s="83">
        <v>206</v>
      </c>
      <c r="D8" s="29">
        <v>206</v>
      </c>
      <c r="E8" s="30">
        <v>1004</v>
      </c>
      <c r="F8" s="30">
        <f>23+6</f>
        <v>29</v>
      </c>
      <c r="G8" s="54">
        <f aca="true" t="shared" si="0" ref="G8:G21">IF(F8&lt;&gt;0,F8+E8,"")</f>
        <v>1033</v>
      </c>
      <c r="H8" s="30">
        <v>323</v>
      </c>
      <c r="I8" s="28">
        <f aca="true" t="shared" si="1" ref="I8:I23">IF(H8&lt;&gt;0,H8/G8,"")</f>
        <v>0.31268151016456924</v>
      </c>
    </row>
    <row r="9" spans="1:9" s="21" customFormat="1" ht="12.75">
      <c r="A9" s="1" t="s">
        <v>137</v>
      </c>
      <c r="B9" s="39">
        <v>196</v>
      </c>
      <c r="C9" s="83">
        <v>189</v>
      </c>
      <c r="D9" s="29">
        <v>194</v>
      </c>
      <c r="E9" s="30">
        <v>1156</v>
      </c>
      <c r="F9" s="30">
        <f>9+2</f>
        <v>11</v>
      </c>
      <c r="G9" s="54">
        <f t="shared" si="0"/>
        <v>1167</v>
      </c>
      <c r="H9" s="30">
        <v>322</v>
      </c>
      <c r="I9" s="28">
        <f t="shared" si="1"/>
        <v>0.2759211653813196</v>
      </c>
    </row>
    <row r="10" spans="1:9" s="21" customFormat="1" ht="12.75">
      <c r="A10" s="1" t="s">
        <v>138</v>
      </c>
      <c r="B10" s="39">
        <v>209</v>
      </c>
      <c r="C10" s="83">
        <v>205</v>
      </c>
      <c r="D10" s="29">
        <v>213</v>
      </c>
      <c r="E10" s="30">
        <v>1246</v>
      </c>
      <c r="F10" s="30">
        <f>15+2</f>
        <v>17</v>
      </c>
      <c r="G10" s="54">
        <f t="shared" si="0"/>
        <v>1263</v>
      </c>
      <c r="H10" s="30">
        <v>352</v>
      </c>
      <c r="I10" s="28">
        <f t="shared" si="1"/>
        <v>0.278701504354711</v>
      </c>
    </row>
    <row r="11" spans="1:9" s="21" customFormat="1" ht="12.75">
      <c r="A11" s="1" t="s">
        <v>119</v>
      </c>
      <c r="B11" s="39">
        <v>221</v>
      </c>
      <c r="C11" s="83">
        <v>216</v>
      </c>
      <c r="D11" s="29">
        <v>221</v>
      </c>
      <c r="E11" s="30">
        <v>957</v>
      </c>
      <c r="F11" s="30">
        <f>4+7</f>
        <v>11</v>
      </c>
      <c r="G11" s="54">
        <f t="shared" si="0"/>
        <v>968</v>
      </c>
      <c r="H11" s="30">
        <v>334</v>
      </c>
      <c r="I11" s="28">
        <f t="shared" si="1"/>
        <v>0.3450413223140496</v>
      </c>
    </row>
    <row r="12" spans="1:9" s="21" customFormat="1" ht="12.75">
      <c r="A12" s="1" t="s">
        <v>114</v>
      </c>
      <c r="B12" s="39">
        <v>123</v>
      </c>
      <c r="C12" s="83">
        <v>124</v>
      </c>
      <c r="D12" s="29">
        <v>121</v>
      </c>
      <c r="E12" s="30">
        <v>548</v>
      </c>
      <c r="F12" s="30">
        <f>7+2</f>
        <v>9</v>
      </c>
      <c r="G12" s="54">
        <f t="shared" si="0"/>
        <v>557</v>
      </c>
      <c r="H12" s="30">
        <v>194</v>
      </c>
      <c r="I12" s="28">
        <f t="shared" si="1"/>
        <v>0.348294434470377</v>
      </c>
    </row>
    <row r="13" spans="1:9" s="21" customFormat="1" ht="12.75">
      <c r="A13" s="1" t="s">
        <v>139</v>
      </c>
      <c r="B13" s="39">
        <v>203</v>
      </c>
      <c r="C13" s="83">
        <v>201</v>
      </c>
      <c r="D13" s="29">
        <v>209</v>
      </c>
      <c r="E13" s="30">
        <v>890</v>
      </c>
      <c r="F13" s="30">
        <f>15+7</f>
        <v>22</v>
      </c>
      <c r="G13" s="54">
        <f t="shared" si="0"/>
        <v>912</v>
      </c>
      <c r="H13" s="30">
        <v>300</v>
      </c>
      <c r="I13" s="28">
        <f t="shared" si="1"/>
        <v>0.32894736842105265</v>
      </c>
    </row>
    <row r="14" spans="1:9" s="21" customFormat="1" ht="12.75">
      <c r="A14" s="1" t="s">
        <v>116</v>
      </c>
      <c r="B14" s="39">
        <v>252</v>
      </c>
      <c r="C14" s="83">
        <v>248</v>
      </c>
      <c r="D14" s="29">
        <v>246</v>
      </c>
      <c r="E14" s="30">
        <v>865</v>
      </c>
      <c r="F14" s="30">
        <f>8+4</f>
        <v>12</v>
      </c>
      <c r="G14" s="54">
        <f t="shared" si="0"/>
        <v>877</v>
      </c>
      <c r="H14" s="30">
        <v>343</v>
      </c>
      <c r="I14" s="28">
        <f t="shared" si="1"/>
        <v>0.39110604332953247</v>
      </c>
    </row>
    <row r="15" spans="1:9" s="21" customFormat="1" ht="12.75">
      <c r="A15" s="1" t="s">
        <v>133</v>
      </c>
      <c r="B15" s="39">
        <v>189</v>
      </c>
      <c r="C15" s="83">
        <v>187</v>
      </c>
      <c r="D15" s="29">
        <v>192</v>
      </c>
      <c r="E15" s="30">
        <v>759</v>
      </c>
      <c r="F15" s="30">
        <f>14+3</f>
        <v>17</v>
      </c>
      <c r="G15" s="54">
        <f t="shared" si="0"/>
        <v>776</v>
      </c>
      <c r="H15" s="30">
        <v>290</v>
      </c>
      <c r="I15" s="28">
        <f t="shared" si="1"/>
        <v>0.37371134020618557</v>
      </c>
    </row>
    <row r="16" spans="1:9" s="21" customFormat="1" ht="12.75">
      <c r="A16" s="1" t="s">
        <v>121</v>
      </c>
      <c r="B16" s="39">
        <v>111</v>
      </c>
      <c r="C16" s="83">
        <v>105</v>
      </c>
      <c r="D16" s="29">
        <v>107</v>
      </c>
      <c r="E16" s="30">
        <v>670</v>
      </c>
      <c r="F16" s="30">
        <f>8+1</f>
        <v>9</v>
      </c>
      <c r="G16" s="54">
        <f t="shared" si="0"/>
        <v>679</v>
      </c>
      <c r="H16" s="30">
        <v>166</v>
      </c>
      <c r="I16" s="28">
        <f t="shared" si="1"/>
        <v>0.24447717231222385</v>
      </c>
    </row>
    <row r="17" spans="1:9" s="21" customFormat="1" ht="12.75">
      <c r="A17" s="1" t="s">
        <v>122</v>
      </c>
      <c r="B17" s="39">
        <v>135</v>
      </c>
      <c r="C17" s="83">
        <v>134</v>
      </c>
      <c r="D17" s="29">
        <v>136</v>
      </c>
      <c r="E17" s="30">
        <v>871</v>
      </c>
      <c r="F17" s="30">
        <f>14+2</f>
        <v>16</v>
      </c>
      <c r="G17" s="54">
        <f t="shared" si="0"/>
        <v>887</v>
      </c>
      <c r="H17" s="30">
        <v>201</v>
      </c>
      <c r="I17" s="28">
        <f t="shared" si="1"/>
        <v>0.2266065388951522</v>
      </c>
    </row>
    <row r="18" spans="1:9" s="21" customFormat="1" ht="12.75">
      <c r="A18" s="1" t="s">
        <v>125</v>
      </c>
      <c r="B18" s="39">
        <v>108</v>
      </c>
      <c r="C18" s="83">
        <v>110</v>
      </c>
      <c r="D18" s="29">
        <v>107</v>
      </c>
      <c r="E18" s="30">
        <v>427</v>
      </c>
      <c r="F18" s="30">
        <f>7+4</f>
        <v>11</v>
      </c>
      <c r="G18" s="54">
        <f t="shared" si="0"/>
        <v>438</v>
      </c>
      <c r="H18" s="30">
        <v>150</v>
      </c>
      <c r="I18" s="28">
        <f t="shared" si="1"/>
        <v>0.3424657534246575</v>
      </c>
    </row>
    <row r="19" spans="1:9" s="21" customFormat="1" ht="12.75">
      <c r="A19" s="1" t="s">
        <v>128</v>
      </c>
      <c r="B19" s="39">
        <v>221</v>
      </c>
      <c r="C19" s="83">
        <v>223</v>
      </c>
      <c r="D19" s="29">
        <v>228</v>
      </c>
      <c r="E19" s="30">
        <v>1068</v>
      </c>
      <c r="F19" s="30">
        <f>19+4</f>
        <v>23</v>
      </c>
      <c r="G19" s="54">
        <f t="shared" si="0"/>
        <v>1091</v>
      </c>
      <c r="H19" s="30">
        <v>307</v>
      </c>
      <c r="I19" s="28">
        <f t="shared" si="1"/>
        <v>0.28139321723189736</v>
      </c>
    </row>
    <row r="20" spans="1:9" s="21" customFormat="1" ht="12.75">
      <c r="A20" s="1" t="s">
        <v>140</v>
      </c>
      <c r="B20" s="39">
        <v>116</v>
      </c>
      <c r="C20" s="83">
        <v>112</v>
      </c>
      <c r="D20" s="29">
        <v>113</v>
      </c>
      <c r="E20" s="30">
        <v>506</v>
      </c>
      <c r="F20" s="30">
        <f>5</f>
        <v>5</v>
      </c>
      <c r="G20" s="54">
        <f t="shared" si="0"/>
        <v>511</v>
      </c>
      <c r="H20" s="30">
        <v>156</v>
      </c>
      <c r="I20" s="28">
        <f t="shared" si="1"/>
        <v>0.30528375733855184</v>
      </c>
    </row>
    <row r="21" spans="1:9" s="21" customFormat="1" ht="12.75">
      <c r="A21" s="1" t="s">
        <v>141</v>
      </c>
      <c r="B21" s="39">
        <v>92</v>
      </c>
      <c r="C21" s="83">
        <v>90</v>
      </c>
      <c r="D21" s="29">
        <v>93</v>
      </c>
      <c r="E21" s="30">
        <v>480</v>
      </c>
      <c r="F21" s="30">
        <f>6+5</f>
        <v>11</v>
      </c>
      <c r="G21" s="54">
        <f t="shared" si="0"/>
        <v>491</v>
      </c>
      <c r="H21" s="30">
        <v>137</v>
      </c>
      <c r="I21" s="28">
        <f t="shared" si="1"/>
        <v>0.2790224032586558</v>
      </c>
    </row>
    <row r="22" spans="1:9" s="41" customFormat="1" ht="12.75">
      <c r="A22" s="1" t="s">
        <v>142</v>
      </c>
      <c r="B22" s="39">
        <v>3</v>
      </c>
      <c r="C22" s="83">
        <v>3</v>
      </c>
      <c r="D22" s="29">
        <v>3</v>
      </c>
      <c r="E22" s="30">
        <v>9</v>
      </c>
      <c r="F22" s="30">
        <f>0</f>
        <v>0</v>
      </c>
      <c r="G22" s="54">
        <v>9</v>
      </c>
      <c r="H22" s="30">
        <v>4</v>
      </c>
      <c r="I22" s="120">
        <f t="shared" si="1"/>
        <v>0.4444444444444444</v>
      </c>
    </row>
    <row r="23" spans="1:9" ht="12.75">
      <c r="A23" s="9" t="s">
        <v>0</v>
      </c>
      <c r="B23" s="25">
        <f aca="true" t="shared" si="2" ref="B23:H23">SUM(B7:B22)</f>
        <v>2612</v>
      </c>
      <c r="C23" s="25">
        <f t="shared" si="2"/>
        <v>2578</v>
      </c>
      <c r="D23" s="25">
        <f t="shared" si="2"/>
        <v>2618</v>
      </c>
      <c r="E23" s="25">
        <f t="shared" si="2"/>
        <v>12553</v>
      </c>
      <c r="F23" s="25">
        <f t="shared" si="2"/>
        <v>218</v>
      </c>
      <c r="G23" s="25">
        <f t="shared" si="2"/>
        <v>12771</v>
      </c>
      <c r="H23" s="25">
        <f t="shared" si="2"/>
        <v>3922</v>
      </c>
      <c r="I23" s="121">
        <f t="shared" si="1"/>
        <v>0.3071020280322606</v>
      </c>
    </row>
    <row r="24" ht="12.75">
      <c r="A24" s="43"/>
    </row>
    <row r="25" spans="1:8" ht="12.75">
      <c r="A25" s="43"/>
      <c r="E25" s="161" t="s">
        <v>43</v>
      </c>
      <c r="F25" s="161"/>
      <c r="G25" s="161"/>
      <c r="H25" s="139">
        <v>143</v>
      </c>
    </row>
  </sheetData>
  <sheetProtection selectLockedCells="1"/>
  <mergeCells count="5">
    <mergeCell ref="C1:D2"/>
    <mergeCell ref="E25:G25"/>
    <mergeCell ref="E3:I3"/>
    <mergeCell ref="E1:I1"/>
    <mergeCell ref="E2:I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&amp;C&amp;"Helv,Bold"BLAINE COUNTY RESULTS
PRIMARY ELECTION     MAY 15, 2018</oddHeader>
  </headerFooter>
  <ignoredErrors>
    <ignoredError sqref="F7:F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3" sqref="M23"/>
    </sheetView>
  </sheetViews>
  <sheetFormatPr defaultColWidth="9.140625" defaultRowHeight="12.75"/>
  <cols>
    <col min="1" max="1" width="17.28125" style="24" bestFit="1" customWidth="1"/>
    <col min="2" max="11" width="8.7109375" style="16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2" ht="12.75">
      <c r="A1" s="31"/>
      <c r="B1" s="162"/>
      <c r="C1" s="163"/>
      <c r="D1" s="163"/>
      <c r="E1" s="163"/>
      <c r="F1" s="163"/>
      <c r="G1" s="163"/>
      <c r="H1" s="140" t="s">
        <v>29</v>
      </c>
      <c r="I1" s="140"/>
      <c r="J1" s="140"/>
      <c r="K1" s="140"/>
      <c r="L1" s="68" t="s">
        <v>32</v>
      </c>
    </row>
    <row r="2" spans="1:12" s="33" customFormat="1" ht="12.75">
      <c r="A2" s="32"/>
      <c r="B2" s="144" t="s">
        <v>50</v>
      </c>
      <c r="C2" s="145"/>
      <c r="D2" s="145"/>
      <c r="E2" s="145"/>
      <c r="F2" s="145"/>
      <c r="G2" s="145"/>
      <c r="H2" s="141" t="s">
        <v>30</v>
      </c>
      <c r="I2" s="142"/>
      <c r="J2" s="142"/>
      <c r="K2" s="143"/>
      <c r="L2" s="61" t="s">
        <v>31</v>
      </c>
    </row>
    <row r="3" spans="1:12" s="33" customFormat="1" ht="12.75">
      <c r="A3" s="32"/>
      <c r="B3" s="165" t="s">
        <v>24</v>
      </c>
      <c r="C3" s="166"/>
      <c r="D3" s="165" t="s">
        <v>17</v>
      </c>
      <c r="E3" s="166"/>
      <c r="F3" s="165" t="s">
        <v>18</v>
      </c>
      <c r="G3" s="166"/>
      <c r="H3" s="165" t="s">
        <v>49</v>
      </c>
      <c r="I3" s="167"/>
      <c r="J3" s="166"/>
      <c r="K3" s="62" t="s">
        <v>147</v>
      </c>
      <c r="L3" s="61" t="s">
        <v>19</v>
      </c>
    </row>
    <row r="4" spans="1:12" ht="12.75">
      <c r="A4" s="45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3</v>
      </c>
      <c r="J4" s="2" t="s">
        <v>4</v>
      </c>
      <c r="K4" s="2" t="s">
        <v>3</v>
      </c>
      <c r="L4" s="2" t="s">
        <v>3</v>
      </c>
    </row>
    <row r="5" spans="1:12" s="17" customFormat="1" ht="87.75" customHeight="1" thickBot="1">
      <c r="A5" s="46" t="s">
        <v>16</v>
      </c>
      <c r="B5" s="4" t="s">
        <v>51</v>
      </c>
      <c r="C5" s="4" t="s">
        <v>92</v>
      </c>
      <c r="D5" s="5" t="s">
        <v>93</v>
      </c>
      <c r="E5" s="5" t="s">
        <v>53</v>
      </c>
      <c r="F5" s="5" t="s">
        <v>94</v>
      </c>
      <c r="G5" s="5" t="s">
        <v>95</v>
      </c>
      <c r="H5" s="4" t="s">
        <v>145</v>
      </c>
      <c r="I5" s="4" t="s">
        <v>54</v>
      </c>
      <c r="J5" s="125" t="s">
        <v>146</v>
      </c>
      <c r="K5" s="4" t="s">
        <v>148</v>
      </c>
      <c r="L5" s="4" t="s">
        <v>55</v>
      </c>
    </row>
    <row r="6" spans="1:12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84"/>
    </row>
    <row r="7" spans="1:12" s="21" customFormat="1" ht="12.75">
      <c r="A7" s="1" t="s">
        <v>136</v>
      </c>
      <c r="B7" s="26">
        <v>242</v>
      </c>
      <c r="C7" s="26">
        <v>63</v>
      </c>
      <c r="D7" s="26">
        <v>239</v>
      </c>
      <c r="E7" s="26">
        <v>62</v>
      </c>
      <c r="F7" s="26">
        <v>215</v>
      </c>
      <c r="G7" s="26">
        <v>58</v>
      </c>
      <c r="H7" s="26">
        <v>204</v>
      </c>
      <c r="I7" s="26">
        <v>48</v>
      </c>
      <c r="J7" s="26">
        <v>57</v>
      </c>
      <c r="K7" s="59">
        <v>202</v>
      </c>
      <c r="L7" s="93">
        <v>186</v>
      </c>
    </row>
    <row r="8" spans="1:12" s="21" customFormat="1" ht="12.75">
      <c r="A8" s="1" t="s">
        <v>107</v>
      </c>
      <c r="B8" s="29">
        <v>168</v>
      </c>
      <c r="C8" s="29">
        <v>112</v>
      </c>
      <c r="D8" s="29">
        <v>167</v>
      </c>
      <c r="E8" s="29">
        <v>114</v>
      </c>
      <c r="F8" s="29">
        <v>150</v>
      </c>
      <c r="G8" s="29">
        <v>101</v>
      </c>
      <c r="H8" s="29">
        <v>116</v>
      </c>
      <c r="I8" s="29">
        <v>58</v>
      </c>
      <c r="J8" s="29">
        <v>101</v>
      </c>
      <c r="K8" s="60">
        <v>131</v>
      </c>
      <c r="L8" s="94">
        <v>124</v>
      </c>
    </row>
    <row r="9" spans="1:12" s="21" customFormat="1" ht="12.75">
      <c r="A9" s="1" t="s">
        <v>137</v>
      </c>
      <c r="B9" s="29">
        <v>211</v>
      </c>
      <c r="C9" s="29">
        <v>69</v>
      </c>
      <c r="D9" s="29">
        <v>214</v>
      </c>
      <c r="E9" s="29">
        <v>69</v>
      </c>
      <c r="F9" s="29">
        <v>186</v>
      </c>
      <c r="G9" s="29">
        <v>66</v>
      </c>
      <c r="H9" s="29">
        <v>161</v>
      </c>
      <c r="I9" s="29">
        <v>57</v>
      </c>
      <c r="J9" s="29">
        <v>58</v>
      </c>
      <c r="K9" s="60">
        <v>173</v>
      </c>
      <c r="L9" s="94">
        <v>164</v>
      </c>
    </row>
    <row r="10" spans="1:12" s="21" customFormat="1" ht="12.75">
      <c r="A10" s="1" t="s">
        <v>138</v>
      </c>
      <c r="B10" s="29">
        <v>254</v>
      </c>
      <c r="C10" s="29">
        <v>48</v>
      </c>
      <c r="D10" s="29">
        <v>253</v>
      </c>
      <c r="E10" s="29">
        <v>46</v>
      </c>
      <c r="F10" s="29">
        <v>225</v>
      </c>
      <c r="G10" s="29">
        <v>45</v>
      </c>
      <c r="H10" s="29">
        <v>199</v>
      </c>
      <c r="I10" s="29">
        <v>62</v>
      </c>
      <c r="J10" s="29">
        <v>45</v>
      </c>
      <c r="K10" s="60">
        <v>202</v>
      </c>
      <c r="L10" s="94">
        <v>190</v>
      </c>
    </row>
    <row r="11" spans="1:12" s="21" customFormat="1" ht="12.75">
      <c r="A11" s="1" t="s">
        <v>119</v>
      </c>
      <c r="B11" s="29">
        <v>235</v>
      </c>
      <c r="C11" s="29">
        <v>59</v>
      </c>
      <c r="D11" s="29">
        <v>224</v>
      </c>
      <c r="E11" s="29">
        <v>63</v>
      </c>
      <c r="F11" s="29">
        <v>204</v>
      </c>
      <c r="G11" s="29">
        <v>59</v>
      </c>
      <c r="H11" s="29">
        <v>153</v>
      </c>
      <c r="I11" s="29">
        <v>92</v>
      </c>
      <c r="J11" s="29">
        <v>65</v>
      </c>
      <c r="K11" s="60">
        <v>195</v>
      </c>
      <c r="L11" s="94">
        <v>181</v>
      </c>
    </row>
    <row r="12" spans="1:12" s="21" customFormat="1" ht="12.75">
      <c r="A12" s="1" t="s">
        <v>114</v>
      </c>
      <c r="B12" s="29">
        <v>126</v>
      </c>
      <c r="C12" s="29">
        <v>49</v>
      </c>
      <c r="D12" s="29">
        <v>122</v>
      </c>
      <c r="E12" s="29">
        <v>49</v>
      </c>
      <c r="F12" s="29">
        <v>116</v>
      </c>
      <c r="G12" s="29">
        <v>43</v>
      </c>
      <c r="H12" s="29">
        <v>100</v>
      </c>
      <c r="I12" s="29">
        <v>27</v>
      </c>
      <c r="J12" s="29">
        <v>47</v>
      </c>
      <c r="K12" s="60">
        <v>98</v>
      </c>
      <c r="L12" s="94">
        <v>95</v>
      </c>
    </row>
    <row r="13" spans="1:12" s="21" customFormat="1" ht="12.75">
      <c r="A13" s="1" t="s">
        <v>139</v>
      </c>
      <c r="B13" s="29">
        <v>204</v>
      </c>
      <c r="C13" s="29">
        <v>48</v>
      </c>
      <c r="D13" s="29">
        <v>204</v>
      </c>
      <c r="E13" s="29">
        <v>47</v>
      </c>
      <c r="F13" s="29">
        <v>190</v>
      </c>
      <c r="G13" s="29">
        <v>43</v>
      </c>
      <c r="H13" s="29">
        <v>146</v>
      </c>
      <c r="I13" s="29">
        <v>67</v>
      </c>
      <c r="J13" s="29">
        <v>42</v>
      </c>
      <c r="K13" s="60">
        <v>192</v>
      </c>
      <c r="L13" s="94">
        <v>178</v>
      </c>
    </row>
    <row r="14" spans="1:12" s="21" customFormat="1" ht="12.75">
      <c r="A14" s="1" t="s">
        <v>116</v>
      </c>
      <c r="B14" s="29">
        <v>258</v>
      </c>
      <c r="C14" s="29">
        <v>47</v>
      </c>
      <c r="D14" s="29">
        <v>254</v>
      </c>
      <c r="E14" s="29">
        <v>47</v>
      </c>
      <c r="F14" s="29">
        <v>242</v>
      </c>
      <c r="G14" s="29">
        <v>47</v>
      </c>
      <c r="H14" s="29">
        <v>175</v>
      </c>
      <c r="I14" s="29">
        <v>88</v>
      </c>
      <c r="J14" s="29">
        <v>47</v>
      </c>
      <c r="K14" s="60">
        <v>223</v>
      </c>
      <c r="L14" s="94">
        <v>217</v>
      </c>
    </row>
    <row r="15" spans="1:12" s="21" customFormat="1" ht="12.75">
      <c r="A15" s="1" t="s">
        <v>133</v>
      </c>
      <c r="B15" s="29">
        <v>208</v>
      </c>
      <c r="C15" s="29">
        <v>47</v>
      </c>
      <c r="D15" s="29">
        <v>207</v>
      </c>
      <c r="E15" s="29">
        <v>42</v>
      </c>
      <c r="F15" s="29">
        <v>198</v>
      </c>
      <c r="G15" s="29">
        <v>42</v>
      </c>
      <c r="H15" s="29">
        <v>141</v>
      </c>
      <c r="I15" s="29">
        <v>73</v>
      </c>
      <c r="J15" s="29">
        <v>44</v>
      </c>
      <c r="K15" s="60">
        <v>186</v>
      </c>
      <c r="L15" s="94">
        <v>183</v>
      </c>
    </row>
    <row r="16" spans="1:12" s="21" customFormat="1" ht="12.75">
      <c r="A16" s="1" t="s">
        <v>121</v>
      </c>
      <c r="B16" s="29">
        <v>125</v>
      </c>
      <c r="C16" s="29">
        <v>24</v>
      </c>
      <c r="D16" s="29">
        <v>122</v>
      </c>
      <c r="E16" s="29">
        <v>26</v>
      </c>
      <c r="F16" s="29">
        <v>118</v>
      </c>
      <c r="G16" s="29">
        <v>23</v>
      </c>
      <c r="H16" s="29">
        <v>77</v>
      </c>
      <c r="I16" s="29">
        <v>50</v>
      </c>
      <c r="J16" s="29">
        <v>27</v>
      </c>
      <c r="K16" s="60">
        <v>108</v>
      </c>
      <c r="L16" s="94">
        <v>102</v>
      </c>
    </row>
    <row r="17" spans="1:12" s="21" customFormat="1" ht="12.75">
      <c r="A17" s="1" t="s">
        <v>122</v>
      </c>
      <c r="B17" s="29">
        <v>120</v>
      </c>
      <c r="C17" s="29">
        <v>55</v>
      </c>
      <c r="D17" s="29">
        <v>121</v>
      </c>
      <c r="E17" s="29">
        <v>53</v>
      </c>
      <c r="F17" s="29">
        <v>108</v>
      </c>
      <c r="G17" s="29">
        <v>51</v>
      </c>
      <c r="H17" s="29">
        <v>87</v>
      </c>
      <c r="I17" s="29">
        <v>36</v>
      </c>
      <c r="J17" s="29">
        <v>51</v>
      </c>
      <c r="K17" s="60">
        <v>101</v>
      </c>
      <c r="L17" s="94">
        <v>98</v>
      </c>
    </row>
    <row r="18" spans="1:12" s="21" customFormat="1" ht="12.75">
      <c r="A18" s="1" t="s">
        <v>125</v>
      </c>
      <c r="B18" s="63">
        <v>87</v>
      </c>
      <c r="C18" s="63">
        <v>49</v>
      </c>
      <c r="D18" s="63">
        <v>86</v>
      </c>
      <c r="E18" s="63">
        <v>49</v>
      </c>
      <c r="F18" s="63">
        <v>81</v>
      </c>
      <c r="G18" s="63">
        <v>45</v>
      </c>
      <c r="H18" s="63">
        <v>66</v>
      </c>
      <c r="I18" s="63">
        <v>26</v>
      </c>
      <c r="J18" s="63">
        <v>49</v>
      </c>
      <c r="K18" s="60">
        <v>74</v>
      </c>
      <c r="L18" s="94">
        <v>71</v>
      </c>
    </row>
    <row r="19" spans="1:12" s="21" customFormat="1" ht="12.75">
      <c r="A19" s="1" t="s">
        <v>128</v>
      </c>
      <c r="B19" s="63">
        <v>199</v>
      </c>
      <c r="C19" s="63">
        <v>73</v>
      </c>
      <c r="D19" s="63">
        <v>194</v>
      </c>
      <c r="E19" s="63">
        <v>76</v>
      </c>
      <c r="F19" s="63">
        <v>185</v>
      </c>
      <c r="G19" s="63">
        <v>73</v>
      </c>
      <c r="H19" s="29">
        <v>142</v>
      </c>
      <c r="I19" s="29">
        <v>59</v>
      </c>
      <c r="J19" s="29">
        <v>63</v>
      </c>
      <c r="K19" s="60">
        <v>175</v>
      </c>
      <c r="L19" s="94">
        <v>171</v>
      </c>
    </row>
    <row r="20" spans="1:12" s="41" customFormat="1" ht="12.75">
      <c r="A20" s="1" t="s">
        <v>140</v>
      </c>
      <c r="B20" s="63">
        <v>39</v>
      </c>
      <c r="C20" s="63">
        <v>85</v>
      </c>
      <c r="D20" s="63">
        <v>39</v>
      </c>
      <c r="E20" s="63">
        <v>90</v>
      </c>
      <c r="F20" s="63">
        <v>39</v>
      </c>
      <c r="G20" s="63">
        <v>86</v>
      </c>
      <c r="H20" s="29">
        <v>21</v>
      </c>
      <c r="I20" s="29">
        <v>24</v>
      </c>
      <c r="J20" s="29">
        <v>83</v>
      </c>
      <c r="K20" s="60">
        <v>35</v>
      </c>
      <c r="L20" s="94">
        <v>44</v>
      </c>
    </row>
    <row r="21" spans="1:12" ht="12.75">
      <c r="A21" s="1" t="s">
        <v>141</v>
      </c>
      <c r="B21" s="63">
        <v>53</v>
      </c>
      <c r="C21" s="63">
        <v>55</v>
      </c>
      <c r="D21" s="63">
        <v>51</v>
      </c>
      <c r="E21" s="63">
        <v>59</v>
      </c>
      <c r="F21" s="63">
        <v>46</v>
      </c>
      <c r="G21" s="63">
        <v>55</v>
      </c>
      <c r="H21" s="29">
        <v>45</v>
      </c>
      <c r="I21" s="29">
        <v>17</v>
      </c>
      <c r="J21" s="29">
        <v>56</v>
      </c>
      <c r="K21" s="60">
        <v>42</v>
      </c>
      <c r="L21" s="94">
        <v>46</v>
      </c>
    </row>
    <row r="22" spans="1:12" ht="12.75">
      <c r="A22" s="1" t="s">
        <v>142</v>
      </c>
      <c r="B22" s="64">
        <v>0</v>
      </c>
      <c r="C22" s="64">
        <v>3</v>
      </c>
      <c r="D22" s="64">
        <v>0</v>
      </c>
      <c r="E22" s="64">
        <v>3</v>
      </c>
      <c r="F22" s="64">
        <v>0</v>
      </c>
      <c r="G22" s="64">
        <v>3</v>
      </c>
      <c r="H22" s="64">
        <v>0</v>
      </c>
      <c r="I22" s="64">
        <v>0</v>
      </c>
      <c r="J22" s="64">
        <v>3</v>
      </c>
      <c r="K22" s="60">
        <v>0</v>
      </c>
      <c r="L22" s="95">
        <v>0</v>
      </c>
    </row>
    <row r="23" spans="1:12" ht="12.75">
      <c r="A23" s="9" t="s">
        <v>0</v>
      </c>
      <c r="B23" s="69">
        <f aca="true" t="shared" si="0" ref="B23:L23">SUM(B7:B22)</f>
        <v>2529</v>
      </c>
      <c r="C23" s="25">
        <f t="shared" si="0"/>
        <v>886</v>
      </c>
      <c r="D23" s="25">
        <f t="shared" si="0"/>
        <v>2497</v>
      </c>
      <c r="E23" s="25">
        <f t="shared" si="0"/>
        <v>895</v>
      </c>
      <c r="F23" s="25">
        <f t="shared" si="0"/>
        <v>2303</v>
      </c>
      <c r="G23" s="25">
        <f t="shared" si="0"/>
        <v>840</v>
      </c>
      <c r="H23" s="25">
        <f t="shared" si="0"/>
        <v>1833</v>
      </c>
      <c r="I23" s="25">
        <f t="shared" si="0"/>
        <v>784</v>
      </c>
      <c r="J23" s="25">
        <f t="shared" si="0"/>
        <v>838</v>
      </c>
      <c r="K23" s="25">
        <f t="shared" si="0"/>
        <v>2137</v>
      </c>
      <c r="L23" s="25">
        <f t="shared" si="0"/>
        <v>2050</v>
      </c>
    </row>
  </sheetData>
  <sheetProtection selectLockedCells="1"/>
  <mergeCells count="8">
    <mergeCell ref="H1:K1"/>
    <mergeCell ref="B1:G1"/>
    <mergeCell ref="B2:G2"/>
    <mergeCell ref="B3:C3"/>
    <mergeCell ref="D3:E3"/>
    <mergeCell ref="H2:K2"/>
    <mergeCell ref="F3:G3"/>
    <mergeCell ref="H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3" sqref="L23"/>
    </sheetView>
  </sheetViews>
  <sheetFormatPr defaultColWidth="9.140625" defaultRowHeight="12.75"/>
  <cols>
    <col min="1" max="1" width="15.28125" style="24" customWidth="1"/>
    <col min="2" max="2" width="10.8515625" style="16" customWidth="1"/>
    <col min="3" max="3" width="9.28125" style="16" customWidth="1"/>
    <col min="4" max="4" width="8.421875" style="16" customWidth="1"/>
    <col min="5" max="5" width="8.7109375" style="16" bestFit="1" customWidth="1"/>
    <col min="6" max="6" width="10.57421875" style="16" customWidth="1"/>
    <col min="7" max="7" width="10.7109375" style="16" customWidth="1"/>
    <col min="8" max="9" width="9.00390625" style="16" customWidth="1"/>
    <col min="10" max="11" width="8.7109375" style="16" customWidth="1"/>
    <col min="12" max="12" width="8.8515625" style="16" customWidth="1"/>
    <col min="13" max="13" width="10.7109375" style="16" bestFit="1" customWidth="1"/>
    <col min="14" max="14" width="10.421875" style="16" bestFit="1" customWidth="1"/>
    <col min="15" max="15" width="9.7109375" style="16" bestFit="1" customWidth="1"/>
    <col min="16" max="16" width="13.28125" style="16" bestFit="1" customWidth="1"/>
    <col min="17" max="17" width="10.00390625" style="16" bestFit="1" customWidth="1"/>
    <col min="18" max="16384" width="9.140625" style="16" customWidth="1"/>
  </cols>
  <sheetData>
    <row r="1" spans="1:12" ht="12.75">
      <c r="A1" s="31"/>
      <c r="B1" s="74"/>
      <c r="C1" s="156"/>
      <c r="D1" s="158"/>
      <c r="E1" s="56"/>
      <c r="F1" s="168" t="s">
        <v>100</v>
      </c>
      <c r="G1" s="169"/>
      <c r="H1" s="169"/>
      <c r="I1" s="169"/>
      <c r="J1" s="169"/>
      <c r="K1" s="169"/>
      <c r="L1" s="170"/>
    </row>
    <row r="2" spans="1:12" ht="12.75">
      <c r="A2" s="32"/>
      <c r="B2" s="71" t="s">
        <v>29</v>
      </c>
      <c r="C2" s="141" t="s">
        <v>97</v>
      </c>
      <c r="D2" s="143"/>
      <c r="E2" s="61" t="s">
        <v>29</v>
      </c>
      <c r="F2" s="171"/>
      <c r="G2" s="172"/>
      <c r="H2" s="172"/>
      <c r="I2" s="172"/>
      <c r="J2" s="172"/>
      <c r="K2" s="172"/>
      <c r="L2" s="173"/>
    </row>
    <row r="3" spans="1:12" ht="12.75">
      <c r="A3" s="32"/>
      <c r="B3" s="49" t="s">
        <v>11</v>
      </c>
      <c r="C3" s="144"/>
      <c r="D3" s="146"/>
      <c r="E3" s="8" t="s">
        <v>33</v>
      </c>
      <c r="F3" s="10" t="s">
        <v>26</v>
      </c>
      <c r="G3" s="10" t="s">
        <v>26</v>
      </c>
      <c r="H3" s="72" t="s">
        <v>26</v>
      </c>
      <c r="I3" s="174" t="s">
        <v>101</v>
      </c>
      <c r="J3" s="175"/>
      <c r="K3" s="175"/>
      <c r="L3" s="176"/>
    </row>
    <row r="4" spans="1:12" ht="12.75">
      <c r="A4" s="45"/>
      <c r="B4" s="3" t="s">
        <v>3</v>
      </c>
      <c r="C4" s="3" t="s">
        <v>3</v>
      </c>
      <c r="D4" s="3" t="s">
        <v>3</v>
      </c>
      <c r="E4" s="3" t="s">
        <v>4</v>
      </c>
      <c r="F4" s="11" t="s">
        <v>57</v>
      </c>
      <c r="G4" s="11" t="s">
        <v>58</v>
      </c>
      <c r="H4" s="73" t="s">
        <v>60</v>
      </c>
      <c r="I4" s="177"/>
      <c r="J4" s="178"/>
      <c r="K4" s="178"/>
      <c r="L4" s="179"/>
    </row>
    <row r="5" spans="1:12" ht="78" customHeight="1" thickBot="1">
      <c r="A5" s="46" t="s">
        <v>16</v>
      </c>
      <c r="B5" s="85" t="s">
        <v>56</v>
      </c>
      <c r="C5" s="101" t="s">
        <v>96</v>
      </c>
      <c r="D5" s="5" t="s">
        <v>98</v>
      </c>
      <c r="E5" s="4" t="s">
        <v>99</v>
      </c>
      <c r="F5" s="6" t="s">
        <v>149</v>
      </c>
      <c r="G5" s="6" t="s">
        <v>59</v>
      </c>
      <c r="H5" s="6" t="s">
        <v>64</v>
      </c>
      <c r="I5" s="122" t="s">
        <v>102</v>
      </c>
      <c r="J5" s="122" t="s">
        <v>103</v>
      </c>
      <c r="K5" s="122" t="s">
        <v>150</v>
      </c>
      <c r="L5" s="122" t="s">
        <v>151</v>
      </c>
    </row>
    <row r="6" spans="1:12" ht="13.5" thickBot="1">
      <c r="A6" s="18"/>
      <c r="B6" s="55"/>
      <c r="C6" s="55"/>
      <c r="D6" s="19"/>
      <c r="E6" s="19"/>
      <c r="F6" s="52"/>
      <c r="G6" s="48"/>
      <c r="H6" s="48"/>
      <c r="I6" s="48"/>
      <c r="J6" s="48"/>
      <c r="K6" s="48"/>
      <c r="L6" s="48"/>
    </row>
    <row r="7" spans="1:12" ht="12.75">
      <c r="A7" s="1" t="s">
        <v>136</v>
      </c>
      <c r="B7" s="91">
        <v>189</v>
      </c>
      <c r="C7" s="102">
        <v>88</v>
      </c>
      <c r="D7" s="96">
        <v>133</v>
      </c>
      <c r="E7" s="26">
        <v>59</v>
      </c>
      <c r="F7" s="47">
        <v>228</v>
      </c>
      <c r="G7" s="26">
        <v>227</v>
      </c>
      <c r="H7" s="26">
        <v>228</v>
      </c>
      <c r="I7" s="26">
        <v>17</v>
      </c>
      <c r="J7" s="26">
        <v>46</v>
      </c>
      <c r="K7" s="26">
        <v>38</v>
      </c>
      <c r="L7" s="59">
        <v>111</v>
      </c>
    </row>
    <row r="8" spans="1:12" ht="12.75">
      <c r="A8" s="1" t="s">
        <v>107</v>
      </c>
      <c r="B8" s="92">
        <v>123</v>
      </c>
      <c r="C8" s="103">
        <v>76</v>
      </c>
      <c r="D8" s="97">
        <v>79</v>
      </c>
      <c r="E8" s="29">
        <v>87</v>
      </c>
      <c r="F8" s="83">
        <v>207</v>
      </c>
      <c r="G8" s="29">
        <v>204</v>
      </c>
      <c r="H8" s="29">
        <v>207</v>
      </c>
      <c r="I8" s="29">
        <v>16</v>
      </c>
      <c r="J8" s="29">
        <v>42</v>
      </c>
      <c r="K8" s="29">
        <v>46</v>
      </c>
      <c r="L8" s="60">
        <v>88</v>
      </c>
    </row>
    <row r="9" spans="1:13" ht="12.75">
      <c r="A9" s="1" t="s">
        <v>137</v>
      </c>
      <c r="B9" s="92">
        <v>153</v>
      </c>
      <c r="C9" s="103">
        <v>74</v>
      </c>
      <c r="D9" s="97">
        <v>108</v>
      </c>
      <c r="E9" s="29">
        <v>61</v>
      </c>
      <c r="F9" s="83">
        <v>187</v>
      </c>
      <c r="G9" s="29">
        <v>190</v>
      </c>
      <c r="H9" s="29">
        <v>190</v>
      </c>
      <c r="I9" s="29">
        <v>11</v>
      </c>
      <c r="J9" s="29">
        <v>37</v>
      </c>
      <c r="K9" s="29">
        <v>59</v>
      </c>
      <c r="L9" s="60">
        <v>90</v>
      </c>
      <c r="M9" s="16" t="s">
        <v>154</v>
      </c>
    </row>
    <row r="10" spans="1:12" ht="12.75">
      <c r="A10" s="1" t="s">
        <v>138</v>
      </c>
      <c r="B10" s="92">
        <v>189</v>
      </c>
      <c r="C10" s="103">
        <v>101</v>
      </c>
      <c r="D10" s="97">
        <v>140</v>
      </c>
      <c r="E10" s="29">
        <v>47</v>
      </c>
      <c r="F10" s="83">
        <v>205</v>
      </c>
      <c r="G10" s="29">
        <v>210</v>
      </c>
      <c r="H10" s="29">
        <v>207</v>
      </c>
      <c r="I10" s="29">
        <v>21</v>
      </c>
      <c r="J10" s="29">
        <v>35</v>
      </c>
      <c r="K10" s="29">
        <v>56</v>
      </c>
      <c r="L10" s="60">
        <v>89</v>
      </c>
    </row>
    <row r="11" spans="1:12" ht="12.75">
      <c r="A11" s="1" t="s">
        <v>119</v>
      </c>
      <c r="B11" s="92">
        <v>180</v>
      </c>
      <c r="C11" s="103">
        <v>115</v>
      </c>
      <c r="D11" s="97">
        <v>116</v>
      </c>
      <c r="E11" s="29">
        <v>55</v>
      </c>
      <c r="F11" s="83">
        <v>215</v>
      </c>
      <c r="G11" s="29">
        <v>212</v>
      </c>
      <c r="H11" s="29">
        <v>214</v>
      </c>
      <c r="I11" s="29">
        <v>20</v>
      </c>
      <c r="J11" s="29">
        <v>29</v>
      </c>
      <c r="K11" s="29">
        <v>36</v>
      </c>
      <c r="L11" s="60">
        <v>108</v>
      </c>
    </row>
    <row r="12" spans="1:12" ht="12.75">
      <c r="A12" s="1" t="s">
        <v>114</v>
      </c>
      <c r="B12" s="92">
        <v>94</v>
      </c>
      <c r="C12" s="103">
        <v>58</v>
      </c>
      <c r="D12" s="97">
        <v>60</v>
      </c>
      <c r="E12" s="29">
        <v>42</v>
      </c>
      <c r="F12" s="83">
        <v>120</v>
      </c>
      <c r="G12" s="29">
        <v>121</v>
      </c>
      <c r="H12" s="29">
        <v>120</v>
      </c>
      <c r="I12" s="29">
        <v>9</v>
      </c>
      <c r="J12" s="29">
        <v>24</v>
      </c>
      <c r="K12" s="29">
        <v>31</v>
      </c>
      <c r="L12" s="60">
        <v>65</v>
      </c>
    </row>
    <row r="13" spans="1:12" ht="12.75">
      <c r="A13" s="1" t="s">
        <v>139</v>
      </c>
      <c r="B13" s="92">
        <v>171</v>
      </c>
      <c r="C13" s="103">
        <v>104</v>
      </c>
      <c r="D13" s="97">
        <v>95</v>
      </c>
      <c r="E13" s="29">
        <v>43</v>
      </c>
      <c r="F13" s="83">
        <v>202</v>
      </c>
      <c r="G13" s="29">
        <v>204</v>
      </c>
      <c r="H13" s="29">
        <v>203</v>
      </c>
      <c r="I13" s="29">
        <v>14</v>
      </c>
      <c r="J13" s="29">
        <v>47</v>
      </c>
      <c r="K13" s="29">
        <v>33</v>
      </c>
      <c r="L13" s="60">
        <v>103</v>
      </c>
    </row>
    <row r="14" spans="1:12" ht="12.75">
      <c r="A14" s="1" t="s">
        <v>116</v>
      </c>
      <c r="B14" s="92">
        <v>213</v>
      </c>
      <c r="C14" s="103">
        <v>150</v>
      </c>
      <c r="D14" s="97">
        <v>96</v>
      </c>
      <c r="E14" s="29">
        <v>51</v>
      </c>
      <c r="F14" s="83">
        <v>241</v>
      </c>
      <c r="G14" s="29">
        <v>248</v>
      </c>
      <c r="H14" s="29">
        <v>252</v>
      </c>
      <c r="I14" s="29">
        <v>31</v>
      </c>
      <c r="J14" s="29">
        <v>47</v>
      </c>
      <c r="K14" s="29">
        <v>50</v>
      </c>
      <c r="L14" s="60">
        <v>122</v>
      </c>
    </row>
    <row r="15" spans="1:12" ht="12.75">
      <c r="A15" s="1" t="s">
        <v>133</v>
      </c>
      <c r="B15" s="92">
        <v>166</v>
      </c>
      <c r="C15" s="103">
        <v>140</v>
      </c>
      <c r="D15" s="97">
        <v>65</v>
      </c>
      <c r="E15" s="29">
        <v>47</v>
      </c>
      <c r="F15" s="83">
        <v>184</v>
      </c>
      <c r="G15" s="29">
        <v>184</v>
      </c>
      <c r="H15" s="29">
        <v>191</v>
      </c>
      <c r="I15" s="29">
        <v>17</v>
      </c>
      <c r="J15" s="29">
        <v>35</v>
      </c>
      <c r="K15" s="29">
        <v>38</v>
      </c>
      <c r="L15" s="60">
        <v>108</v>
      </c>
    </row>
    <row r="16" spans="1:12" ht="12.75">
      <c r="A16" s="1" t="s">
        <v>121</v>
      </c>
      <c r="B16" s="92">
        <v>98</v>
      </c>
      <c r="C16" s="103">
        <v>81</v>
      </c>
      <c r="D16" s="97">
        <v>43</v>
      </c>
      <c r="E16" s="29">
        <v>25</v>
      </c>
      <c r="F16" s="83">
        <v>105</v>
      </c>
      <c r="G16" s="29">
        <v>104</v>
      </c>
      <c r="H16" s="29">
        <v>109</v>
      </c>
      <c r="I16" s="29">
        <v>15</v>
      </c>
      <c r="J16" s="29">
        <v>23</v>
      </c>
      <c r="K16" s="29">
        <v>29</v>
      </c>
      <c r="L16" s="60">
        <v>49</v>
      </c>
    </row>
    <row r="17" spans="1:12" ht="12.75">
      <c r="A17" s="1" t="s">
        <v>122</v>
      </c>
      <c r="B17" s="92">
        <v>91</v>
      </c>
      <c r="C17" s="103">
        <v>85</v>
      </c>
      <c r="D17" s="97">
        <v>36</v>
      </c>
      <c r="E17" s="29">
        <v>53</v>
      </c>
      <c r="F17" s="83">
        <v>132</v>
      </c>
      <c r="G17" s="29">
        <v>132</v>
      </c>
      <c r="H17" s="29">
        <v>134</v>
      </c>
      <c r="I17" s="29">
        <v>14</v>
      </c>
      <c r="J17" s="29">
        <v>37</v>
      </c>
      <c r="K17" s="29">
        <v>36</v>
      </c>
      <c r="L17" s="60">
        <v>51</v>
      </c>
    </row>
    <row r="18" spans="1:12" ht="12.75">
      <c r="A18" s="1" t="s">
        <v>125</v>
      </c>
      <c r="B18" s="92">
        <v>66</v>
      </c>
      <c r="C18" s="103">
        <v>47</v>
      </c>
      <c r="D18" s="123">
        <v>31</v>
      </c>
      <c r="E18" s="29">
        <v>44</v>
      </c>
      <c r="F18" s="65">
        <v>104</v>
      </c>
      <c r="G18" s="63">
        <v>107</v>
      </c>
      <c r="H18" s="63">
        <v>106</v>
      </c>
      <c r="I18" s="63">
        <v>15</v>
      </c>
      <c r="J18" s="63">
        <v>21</v>
      </c>
      <c r="K18" s="63">
        <v>21</v>
      </c>
      <c r="L18" s="114">
        <v>51</v>
      </c>
    </row>
    <row r="19" spans="1:12" ht="12.75">
      <c r="A19" s="1" t="s">
        <v>128</v>
      </c>
      <c r="B19" s="92">
        <v>161</v>
      </c>
      <c r="C19" s="103">
        <v>136</v>
      </c>
      <c r="D19" s="123">
        <v>63</v>
      </c>
      <c r="E19" s="29">
        <v>65</v>
      </c>
      <c r="F19" s="65">
        <v>221</v>
      </c>
      <c r="G19" s="63">
        <v>225</v>
      </c>
      <c r="H19" s="63">
        <v>222</v>
      </c>
      <c r="I19" s="63">
        <v>25</v>
      </c>
      <c r="J19" s="63">
        <v>52</v>
      </c>
      <c r="K19" s="63">
        <v>52</v>
      </c>
      <c r="L19" s="114">
        <v>94</v>
      </c>
    </row>
    <row r="20" spans="1:12" ht="12.75">
      <c r="A20" s="1" t="s">
        <v>140</v>
      </c>
      <c r="B20" s="92">
        <v>34</v>
      </c>
      <c r="C20" s="103">
        <v>25</v>
      </c>
      <c r="D20" s="123">
        <v>16</v>
      </c>
      <c r="E20" s="29">
        <v>83</v>
      </c>
      <c r="F20" s="65">
        <v>107</v>
      </c>
      <c r="G20" s="63">
        <v>113</v>
      </c>
      <c r="H20" s="63">
        <v>113</v>
      </c>
      <c r="I20" s="63">
        <v>22</v>
      </c>
      <c r="J20" s="63">
        <v>24</v>
      </c>
      <c r="K20" s="63">
        <v>30</v>
      </c>
      <c r="L20" s="114">
        <v>42</v>
      </c>
    </row>
    <row r="21" spans="1:12" ht="12.75">
      <c r="A21" s="1" t="s">
        <v>141</v>
      </c>
      <c r="B21" s="92">
        <v>45</v>
      </c>
      <c r="C21" s="103">
        <v>27</v>
      </c>
      <c r="D21" s="123">
        <v>29</v>
      </c>
      <c r="E21" s="29">
        <v>58</v>
      </c>
      <c r="F21" s="65">
        <v>91</v>
      </c>
      <c r="G21" s="63">
        <v>91</v>
      </c>
      <c r="H21" s="63">
        <v>90</v>
      </c>
      <c r="I21" s="63">
        <v>11</v>
      </c>
      <c r="J21" s="63">
        <v>16</v>
      </c>
      <c r="K21" s="63">
        <v>23</v>
      </c>
      <c r="L21" s="114">
        <v>43</v>
      </c>
    </row>
    <row r="22" spans="1:12" ht="12.75">
      <c r="A22" s="1" t="s">
        <v>142</v>
      </c>
      <c r="B22" s="92">
        <v>0</v>
      </c>
      <c r="C22" s="105">
        <v>0</v>
      </c>
      <c r="D22" s="124">
        <v>0</v>
      </c>
      <c r="E22" s="118">
        <v>3</v>
      </c>
      <c r="F22" s="65">
        <v>3</v>
      </c>
      <c r="G22" s="75">
        <v>3</v>
      </c>
      <c r="H22" s="75">
        <v>3</v>
      </c>
      <c r="I22" s="64">
        <v>0</v>
      </c>
      <c r="J22" s="64">
        <v>2</v>
      </c>
      <c r="K22" s="64">
        <v>2</v>
      </c>
      <c r="L22" s="115">
        <v>0</v>
      </c>
    </row>
    <row r="23" spans="1:12" ht="12.75">
      <c r="A23" s="9" t="s">
        <v>0</v>
      </c>
      <c r="B23" s="25">
        <f aca="true" t="shared" si="0" ref="B23:L23">SUM(B7:B22)</f>
        <v>1973</v>
      </c>
      <c r="C23" s="25">
        <f t="shared" si="0"/>
        <v>1307</v>
      </c>
      <c r="D23" s="25">
        <f t="shared" si="0"/>
        <v>1110</v>
      </c>
      <c r="E23" s="25">
        <f t="shared" si="0"/>
        <v>823</v>
      </c>
      <c r="F23" s="25">
        <f t="shared" si="0"/>
        <v>2552</v>
      </c>
      <c r="G23" s="25">
        <f t="shared" si="0"/>
        <v>2575</v>
      </c>
      <c r="H23" s="25">
        <f t="shared" si="0"/>
        <v>2589</v>
      </c>
      <c r="I23" s="25">
        <f t="shared" si="0"/>
        <v>258</v>
      </c>
      <c r="J23" s="25">
        <f t="shared" si="0"/>
        <v>517</v>
      </c>
      <c r="K23" s="25">
        <f t="shared" si="0"/>
        <v>580</v>
      </c>
      <c r="L23" s="25">
        <f t="shared" si="0"/>
        <v>1214</v>
      </c>
    </row>
  </sheetData>
  <sheetProtection selectLockedCells="1"/>
  <mergeCells count="4">
    <mergeCell ref="C2:D3"/>
    <mergeCell ref="F1:L2"/>
    <mergeCell ref="I3:L4"/>
    <mergeCell ref="C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PRIMARY ELECTION 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18.7109375" style="0" customWidth="1"/>
    <col min="2" max="2" width="16.421875" style="0" customWidth="1"/>
    <col min="3" max="3" width="19.28125" style="0" customWidth="1"/>
    <col min="4" max="4" width="15.421875" style="0" customWidth="1"/>
  </cols>
  <sheetData>
    <row r="1" spans="1:4" ht="12.75">
      <c r="A1" s="165" t="s">
        <v>34</v>
      </c>
      <c r="B1" s="167"/>
      <c r="C1" s="167"/>
      <c r="D1" s="166"/>
    </row>
    <row r="2" spans="1:4" ht="13.5" thickBot="1">
      <c r="A2" s="79" t="s">
        <v>35</v>
      </c>
      <c r="B2" s="79" t="s">
        <v>36</v>
      </c>
      <c r="C2" s="81" t="s">
        <v>37</v>
      </c>
      <c r="D2" s="61" t="s">
        <v>38</v>
      </c>
    </row>
    <row r="3" spans="1:4" ht="13.5" thickBot="1">
      <c r="A3" s="18"/>
      <c r="B3" s="19"/>
      <c r="C3" s="19"/>
      <c r="D3" s="20"/>
    </row>
    <row r="4" spans="1:4" ht="12.75">
      <c r="A4" s="50" t="s">
        <v>104</v>
      </c>
      <c r="B4" s="51" t="s">
        <v>118</v>
      </c>
      <c r="C4" s="82" t="s">
        <v>105</v>
      </c>
      <c r="D4" s="87">
        <v>225</v>
      </c>
    </row>
    <row r="5" spans="1:4" ht="12.75">
      <c r="A5" s="22"/>
      <c r="B5" s="51" t="s">
        <v>41</v>
      </c>
      <c r="C5" s="80" t="s">
        <v>106</v>
      </c>
      <c r="D5" s="88">
        <v>57</v>
      </c>
    </row>
    <row r="6" spans="1:4" ht="12.75">
      <c r="A6" s="86"/>
      <c r="B6" s="51"/>
      <c r="C6" s="80"/>
      <c r="D6" s="88"/>
    </row>
    <row r="7" spans="1:4" ht="12.75">
      <c r="A7" s="22" t="s">
        <v>107</v>
      </c>
      <c r="B7" s="51" t="s">
        <v>118</v>
      </c>
      <c r="C7" s="80" t="s">
        <v>108</v>
      </c>
      <c r="D7" s="88">
        <v>113</v>
      </c>
    </row>
    <row r="8" spans="1:4" ht="12.75">
      <c r="A8" s="50"/>
      <c r="B8" s="51" t="s">
        <v>41</v>
      </c>
      <c r="C8" s="80" t="s">
        <v>109</v>
      </c>
      <c r="D8" s="88">
        <v>101</v>
      </c>
    </row>
    <row r="9" spans="1:4" ht="12.75">
      <c r="A9" s="22"/>
      <c r="B9" s="51"/>
      <c r="C9" s="80"/>
      <c r="D9" s="88"/>
    </row>
    <row r="10" spans="1:4" ht="12.75">
      <c r="A10" s="50" t="s">
        <v>110</v>
      </c>
      <c r="B10" s="51" t="s">
        <v>118</v>
      </c>
      <c r="C10" s="51" t="s">
        <v>111</v>
      </c>
      <c r="D10" s="88">
        <v>157</v>
      </c>
    </row>
    <row r="11" spans="1:4" ht="12.75">
      <c r="A11" s="50"/>
      <c r="B11" s="51" t="s">
        <v>41</v>
      </c>
      <c r="C11" s="51" t="s">
        <v>112</v>
      </c>
      <c r="D11" s="88">
        <v>65</v>
      </c>
    </row>
    <row r="12" spans="1:4" ht="12.75">
      <c r="A12" s="50"/>
      <c r="B12" s="51"/>
      <c r="C12" s="80"/>
      <c r="D12" s="88"/>
    </row>
    <row r="13" spans="1:4" ht="12.75">
      <c r="A13" s="50" t="s">
        <v>113</v>
      </c>
      <c r="B13" s="51" t="s">
        <v>118</v>
      </c>
      <c r="C13" s="80" t="s">
        <v>61</v>
      </c>
      <c r="D13" s="88">
        <v>176</v>
      </c>
    </row>
    <row r="14" spans="1:4" ht="12.75">
      <c r="A14" s="86"/>
      <c r="B14" s="51" t="s">
        <v>41</v>
      </c>
      <c r="C14" s="80" t="s">
        <v>92</v>
      </c>
      <c r="D14" s="88">
        <v>47</v>
      </c>
    </row>
    <row r="15" spans="1:4" ht="12.75">
      <c r="A15" s="138"/>
      <c r="B15" s="51"/>
      <c r="C15" s="80"/>
      <c r="D15" s="88"/>
    </row>
    <row r="16" spans="1:4" ht="12.75">
      <c r="A16" s="111" t="s">
        <v>119</v>
      </c>
      <c r="B16" s="51" t="s">
        <v>41</v>
      </c>
      <c r="C16" s="80" t="s">
        <v>120</v>
      </c>
      <c r="D16" s="88">
        <v>56</v>
      </c>
    </row>
    <row r="17" spans="1:4" ht="12.75">
      <c r="A17" s="50"/>
      <c r="B17" s="51"/>
      <c r="C17" s="80"/>
      <c r="D17" s="88"/>
    </row>
    <row r="18" spans="1:4" ht="12.75">
      <c r="A18" s="50" t="s">
        <v>114</v>
      </c>
      <c r="B18" s="51" t="s">
        <v>118</v>
      </c>
      <c r="C18" s="80" t="s">
        <v>115</v>
      </c>
      <c r="D18" s="88">
        <v>90</v>
      </c>
    </row>
    <row r="19" spans="1:4" ht="12.75">
      <c r="A19" s="50"/>
      <c r="B19" s="51" t="s">
        <v>152</v>
      </c>
      <c r="C19" s="80" t="s">
        <v>132</v>
      </c>
      <c r="D19" s="88">
        <v>0</v>
      </c>
    </row>
    <row r="20" spans="1:4" ht="12.75">
      <c r="A20" s="50"/>
      <c r="B20" s="51"/>
      <c r="C20" s="80"/>
      <c r="D20" s="88"/>
    </row>
    <row r="21" spans="1:4" ht="12.75">
      <c r="A21" s="50" t="s">
        <v>116</v>
      </c>
      <c r="B21" s="51" t="s">
        <v>118</v>
      </c>
      <c r="C21" s="80" t="s">
        <v>117</v>
      </c>
      <c r="D21" s="88">
        <v>208</v>
      </c>
    </row>
    <row r="22" spans="1:4" ht="12.75">
      <c r="A22" s="50"/>
      <c r="B22" s="51"/>
      <c r="C22" s="80"/>
      <c r="D22" s="88"/>
    </row>
    <row r="23" spans="1:4" ht="12.75">
      <c r="A23" s="50" t="s">
        <v>133</v>
      </c>
      <c r="B23" s="51" t="s">
        <v>152</v>
      </c>
      <c r="C23" s="80" t="s">
        <v>134</v>
      </c>
      <c r="D23" s="88">
        <v>0</v>
      </c>
    </row>
    <row r="24" spans="1:4" ht="12.75">
      <c r="A24" s="50"/>
      <c r="B24" s="51"/>
      <c r="C24" s="80"/>
      <c r="D24" s="88"/>
    </row>
    <row r="25" spans="1:4" ht="12.75">
      <c r="A25" s="70" t="s">
        <v>121</v>
      </c>
      <c r="B25" s="51" t="s">
        <v>118</v>
      </c>
      <c r="C25" s="80" t="s">
        <v>155</v>
      </c>
      <c r="D25" s="88">
        <v>92</v>
      </c>
    </row>
    <row r="26" spans="1:4" ht="12.75">
      <c r="A26" s="70"/>
      <c r="B26" s="51" t="s">
        <v>152</v>
      </c>
      <c r="C26" s="80" t="s">
        <v>135</v>
      </c>
      <c r="D26" s="88">
        <v>0</v>
      </c>
    </row>
    <row r="27" spans="1:4" ht="12.75">
      <c r="A27" s="70"/>
      <c r="B27" s="23"/>
      <c r="C27" s="80"/>
      <c r="D27" s="88"/>
    </row>
    <row r="28" spans="1:4" ht="12.75">
      <c r="A28" s="70" t="s">
        <v>122</v>
      </c>
      <c r="B28" s="23" t="s">
        <v>41</v>
      </c>
      <c r="C28" s="80" t="s">
        <v>123</v>
      </c>
      <c r="D28" s="88">
        <v>25</v>
      </c>
    </row>
    <row r="29" spans="1:4" ht="12.75">
      <c r="A29" s="22"/>
      <c r="B29" s="23" t="s">
        <v>41</v>
      </c>
      <c r="C29" s="80" t="s">
        <v>124</v>
      </c>
      <c r="D29" s="88">
        <v>29</v>
      </c>
    </row>
    <row r="30" spans="1:4" ht="12.75">
      <c r="A30" s="76"/>
      <c r="B30" s="77"/>
      <c r="C30" s="80"/>
      <c r="D30" s="88"/>
    </row>
    <row r="31" spans="1:4" ht="12.75">
      <c r="A31" s="76" t="s">
        <v>125</v>
      </c>
      <c r="B31" s="77" t="s">
        <v>118</v>
      </c>
      <c r="C31" s="80" t="s">
        <v>126</v>
      </c>
      <c r="D31" s="88">
        <v>59</v>
      </c>
    </row>
    <row r="32" spans="1:4" ht="12.75">
      <c r="A32" s="76"/>
      <c r="B32" s="77"/>
      <c r="C32" s="80"/>
      <c r="D32" s="88"/>
    </row>
    <row r="33" spans="1:4" ht="12.75">
      <c r="A33" s="22" t="s">
        <v>128</v>
      </c>
      <c r="B33" s="23" t="s">
        <v>118</v>
      </c>
      <c r="C33" s="80" t="s">
        <v>127</v>
      </c>
      <c r="D33" s="88">
        <v>75</v>
      </c>
    </row>
    <row r="34" spans="1:4" ht="12.75">
      <c r="A34" s="111"/>
      <c r="B34" s="110" t="s">
        <v>118</v>
      </c>
      <c r="C34" s="132" t="s">
        <v>129</v>
      </c>
      <c r="D34" s="88">
        <v>63</v>
      </c>
    </row>
    <row r="35" spans="1:4" ht="12.75">
      <c r="A35" s="130"/>
      <c r="B35" s="131" t="s">
        <v>41</v>
      </c>
      <c r="C35" s="133" t="s">
        <v>52</v>
      </c>
      <c r="D35" s="88">
        <v>76</v>
      </c>
    </row>
    <row r="36" spans="1:4" ht="12.75">
      <c r="A36" s="128"/>
      <c r="B36" s="129"/>
      <c r="C36" s="134"/>
      <c r="D36" s="136"/>
    </row>
    <row r="37" spans="1:4" ht="12.75">
      <c r="A37" s="126" t="s">
        <v>130</v>
      </c>
      <c r="B37" s="127" t="s">
        <v>41</v>
      </c>
      <c r="C37" s="135" t="s">
        <v>131</v>
      </c>
      <c r="D37" s="137">
        <v>54</v>
      </c>
    </row>
  </sheetData>
  <sheetProtection/>
  <mergeCells count="1">
    <mergeCell ref="A1:D1"/>
  </mergeCells>
  <printOptions horizontalCentered="1"/>
  <pageMargins left="0.7" right="0.7" top="1" bottom="0.75" header="0.5" footer="0.3"/>
  <pageSetup horizontalDpi="600" verticalDpi="600" orientation="landscape" r:id="rId1"/>
  <headerFooter>
    <oddHeader>&amp;C&amp;"Helv,Bold"BLAINE COUNTY RESULTS
PRIMARY ELECTION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2018-05-17T19:43:32Z</cp:lastPrinted>
  <dcterms:created xsi:type="dcterms:W3CDTF">1998-04-10T16:02:13Z</dcterms:created>
  <dcterms:modified xsi:type="dcterms:W3CDTF">2018-06-04T15:26:41Z</dcterms:modified>
  <cp:category/>
  <cp:version/>
  <cp:contentType/>
  <cp:contentStatus/>
</cp:coreProperties>
</file>